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08"/>
  <workbookPr/>
  <mc:AlternateContent xmlns:mc="http://schemas.openxmlformats.org/markup-compatibility/2006">
    <mc:Choice Requires="x15">
      <x15ac:absPath xmlns:x15ac="http://schemas.microsoft.com/office/spreadsheetml/2010/11/ac" url="/Users/anantmitra/Downloads/"/>
    </mc:Choice>
  </mc:AlternateContent>
  <xr:revisionPtr revIDLastSave="0" documentId="13_ncr:1_{FDDD2DF5-BDB5-464E-968D-B515C7873B8F}" xr6:coauthVersionLast="40" xr6:coauthVersionMax="40" xr10:uidLastSave="{00000000-0000-0000-0000-000000000000}"/>
  <bookViews>
    <workbookView xWindow="0" yWindow="760" windowWidth="30240" windowHeight="17640" xr2:uid="{00000000-000D-0000-FFFF-FFFF00000000}"/>
  </bookViews>
  <sheets>
    <sheet name="Sheet1" sheetId="1" r:id="rId1"/>
  </sheets>
  <calcPr calcId="191029"/>
</workbook>
</file>

<file path=xl/calcChain.xml><?xml version="1.0" encoding="utf-8"?>
<calcChain xmlns="http://schemas.openxmlformats.org/spreadsheetml/2006/main">
  <c r="F46" i="1" l="1"/>
  <c r="G46" i="1" s="1"/>
  <c r="F44" i="1"/>
  <c r="G44" i="1" s="1"/>
  <c r="G47" i="1" s="1"/>
  <c r="I47" i="1" s="1"/>
  <c r="F41" i="1"/>
  <c r="G41" i="1" s="1"/>
  <c r="F39" i="1"/>
  <c r="G39" i="1" s="1"/>
  <c r="F36" i="1"/>
  <c r="G36" i="1" s="1"/>
  <c r="I37" i="1" s="1"/>
  <c r="F34" i="1"/>
  <c r="G34" i="1" s="1"/>
  <c r="H32" i="1"/>
  <c r="F31" i="1"/>
  <c r="G31" i="1" s="1"/>
  <c r="F29" i="1"/>
  <c r="G29" i="1" s="1"/>
  <c r="F27" i="1"/>
  <c r="G27" i="1" s="1"/>
  <c r="F25" i="1"/>
  <c r="G25" i="1" s="1"/>
  <c r="F17" i="1"/>
  <c r="D15" i="1"/>
  <c r="F15" i="1" s="1"/>
  <c r="F13" i="1"/>
  <c r="F11" i="1"/>
  <c r="F4" i="1"/>
  <c r="F18" i="1" l="1"/>
  <c r="G42" i="1"/>
  <c r="I42" i="1" s="1"/>
  <c r="G32" i="1"/>
  <c r="I25" i="1"/>
  <c r="G37" i="1"/>
  <c r="G48" i="1" l="1"/>
</calcChain>
</file>

<file path=xl/sharedStrings.xml><?xml version="1.0" encoding="utf-8"?>
<sst xmlns="http://schemas.openxmlformats.org/spreadsheetml/2006/main" count="127" uniqueCount="94">
  <si>
    <t>Physical Carrying Capacity (PCC)</t>
  </si>
  <si>
    <t xml:space="preserve">It is the maximum number of visits that can be made to a site with a defined space, in a given time. </t>
  </si>
  <si>
    <t xml:space="preserve">Area </t>
  </si>
  <si>
    <t>V/A (Visitor per meter 2)</t>
  </si>
  <si>
    <t>Rotation Factor (Rf)</t>
  </si>
  <si>
    <t xml:space="preserve">PCC/Day = A X V/A X Rf </t>
  </si>
  <si>
    <t>Description</t>
  </si>
  <si>
    <r>
      <rPr>
        <sz val="10"/>
        <color theme="1"/>
        <rFont val="Arial"/>
        <family val="2"/>
      </rPr>
      <t xml:space="preserve">A is the available area for tourist/public use.
A(Available area for Tourism/Public use) = A1(Municipal Area) - A2 (Reserved Forest Area)
A1 = 11730000 sq m 
A2 = 1302700 sq m
A = 10427300 sq m
</t>
    </r>
    <r>
      <rPr>
        <b/>
        <sz val="10"/>
        <color rgb="FFFF0000"/>
        <rFont val="Arial"/>
        <family val="2"/>
      </rPr>
      <t>Area available for residents and floating population</t>
    </r>
  </si>
  <si>
    <t xml:space="preserve">The Urban Regional Development Plans Formulation and Implementation (URDPFI) guidelines, 2014 recommend 10 to 12 sq.mt. of open space per person for small towns. </t>
  </si>
  <si>
    <t>Rf = open period/average time of visit
Open period = 24 hrs,
Average time of visit = 24 hrs
= 24/24 = 1</t>
  </si>
  <si>
    <t xml:space="preserve">Value </t>
  </si>
  <si>
    <t>Real Carrying Capacity (RCC)</t>
  </si>
  <si>
    <t xml:space="preserve">RCC is defined as the maximum allowable number of tourists to the specific site within a given area, once the reductive/corrective factors (Cf) derived from the particular characteristics of the site has been applied to the PCC.
   </t>
  </si>
  <si>
    <t>Parameter</t>
  </si>
  <si>
    <t>Correction Factor (Cf)</t>
  </si>
  <si>
    <t>ML (Limiting magnitude of variable)</t>
  </si>
  <si>
    <t>MT (Total magnitude of variable)</t>
  </si>
  <si>
    <t>Cf = 1-ML/MT</t>
  </si>
  <si>
    <t>Topography and Climate</t>
  </si>
  <si>
    <r>
      <rPr>
        <b/>
        <sz val="10"/>
        <color theme="1"/>
        <rFont val="Arial"/>
        <family val="2"/>
      </rPr>
      <t xml:space="preserve">Slope (Cf 1) </t>
    </r>
    <r>
      <rPr>
        <sz val="10"/>
        <color theme="1"/>
        <rFont val="Arial"/>
        <family val="2"/>
      </rPr>
      <t>: An area having a slope above 30° is not suitable for construction and is prone to landslides 
(Uttarakhand Building construction and development Byelaws)</t>
    </r>
  </si>
  <si>
    <t>ML = Area under slope above 30° (Slope analysis using DEM Data using GIS)</t>
  </si>
  <si>
    <t>MT = Total area of city 
(Municipal Area of Nainital in sq m)</t>
  </si>
  <si>
    <t>Cf 1</t>
  </si>
  <si>
    <r>
      <rPr>
        <b/>
        <sz val="10"/>
        <color theme="1"/>
        <rFont val="Arial"/>
        <family val="2"/>
      </rPr>
      <t>Rainfall (Cf 2)</t>
    </r>
    <r>
      <rPr>
        <sz val="10"/>
        <color theme="1"/>
        <rFont val="Arial"/>
        <family val="2"/>
      </rPr>
      <t xml:space="preserve"> : Rainy season in Nainital occurs in the months of June, July, August and September. Chances of road blockages and landslides increase during these times.
</t>
    </r>
  </si>
  <si>
    <t>ML= Total number of days with heavy rainfall (IMD)</t>
  </si>
  <si>
    <t xml:space="preserve">MT = Total number of days in a year 
</t>
  </si>
  <si>
    <t>Cf 2</t>
  </si>
  <si>
    <t>Ecologically Vulnerable Area</t>
  </si>
  <si>
    <r>
      <rPr>
        <b/>
        <sz val="10"/>
        <color theme="1"/>
        <rFont val="Arial"/>
        <family val="2"/>
      </rPr>
      <t xml:space="preserve">Urban Green Cover (Cf 3): </t>
    </r>
    <r>
      <rPr>
        <sz val="10"/>
        <color theme="1"/>
        <rFont val="Arial"/>
        <family val="2"/>
      </rPr>
      <t xml:space="preserve"> Urban green cover includes all types of visible green vegetation such as forests (excluding reserved forest as already considered in PCC calculation), agriculture, vegetation along streams and lakes, recreational parks, gardens, vegetation along streets, and inside plots. Urban green cover is a limiting factor as biodiversity needs to be protected from anthropogenic activities.</t>
    </r>
  </si>
  <si>
    <t>ML= Urban Green cover in Nainital Municipal Area (sq m)</t>
  </si>
  <si>
    <t>Cf 3</t>
  </si>
  <si>
    <r>
      <rPr>
        <b/>
        <sz val="10"/>
        <color theme="1"/>
        <rFont val="Arial"/>
        <family val="2"/>
      </rPr>
      <t xml:space="preserve">Landslide Prone Area (Cf 4) : </t>
    </r>
    <r>
      <rPr>
        <sz val="10"/>
        <color theme="1"/>
        <rFont val="Arial"/>
        <family val="2"/>
      </rPr>
      <t xml:space="preserve">Nainital township located in the Kumaun Lesser Himalaya is known to be vulnerable to landslides since past, and it has been reported that half of the area of the township is covered with debris generated by landslide. </t>
    </r>
  </si>
  <si>
    <t>ML= Area under moderate to high-risk zone of landslide suseptibility in Nainital Municipal Area (sq m)</t>
  </si>
  <si>
    <t>Cf 4</t>
  </si>
  <si>
    <r>
      <rPr>
        <sz val="10"/>
        <color theme="1"/>
        <rFont val="Arial"/>
        <family val="2"/>
      </rPr>
      <t xml:space="preserve">Real Carrying Capacity of Nainital Municipal Area </t>
    </r>
    <r>
      <rPr>
        <b/>
        <sz val="10"/>
        <color theme="1"/>
        <rFont val="Arial"/>
        <family val="2"/>
      </rPr>
      <t>(RCC)/Day</t>
    </r>
  </si>
  <si>
    <t>RCC/Day = PCC X Cf1 x Cf2 x Cf3 x Cf4</t>
  </si>
  <si>
    <t>Effective Carrying Capacity (ECC)</t>
  </si>
  <si>
    <t xml:space="preserve">Effective Carrying Capacity is defined as the maximum number of people  that an area  can sustain, given the management capacity that is available at a particular place.
</t>
  </si>
  <si>
    <t>Management Capacity (Mc)</t>
  </si>
  <si>
    <t xml:space="preserve">Water Supply </t>
  </si>
  <si>
    <t>Mc 1</t>
  </si>
  <si>
    <t>Mc 2</t>
  </si>
  <si>
    <t>Mc 3</t>
  </si>
  <si>
    <t>Mc 4</t>
  </si>
  <si>
    <t>Average value for water supply management capacity Mc(W)</t>
  </si>
  <si>
    <t>Sanitation</t>
  </si>
  <si>
    <t>Mc 5</t>
  </si>
  <si>
    <t>Mc 6</t>
  </si>
  <si>
    <t>Average value for sanitation management capacity Mc(S)</t>
  </si>
  <si>
    <t>Solid waste management</t>
  </si>
  <si>
    <t>Mc 8</t>
  </si>
  <si>
    <t>Mc 9</t>
  </si>
  <si>
    <t>Average value for solid waste management capacity Mc(SW)</t>
  </si>
  <si>
    <t>Tourism Facilities</t>
  </si>
  <si>
    <t>Average value for Tourism management capacity Mc(T)</t>
  </si>
  <si>
    <t>Effective Carrying Capacity (ECC)/Day = RCC X Mc(W) X Mc(S) X Mc(SW) X Mc (T)</t>
  </si>
  <si>
    <t>Real Management Capacity (Amc)</t>
  </si>
  <si>
    <t>Ideal Management Capacity (Imc)</t>
  </si>
  <si>
    <t xml:space="preserve">Management Adjustment Factor (Fm) = ( Imc - Amc)/Imc x100 </t>
  </si>
  <si>
    <t>Management Capacity (Mc) = 100-Fm/100</t>
  </si>
  <si>
    <r>
      <rPr>
        <b/>
        <sz val="10"/>
        <color theme="1"/>
        <rFont val="Arial"/>
        <family val="2"/>
      </rPr>
      <t xml:space="preserve">Per capita water supply: </t>
    </r>
    <r>
      <rPr>
        <sz val="10"/>
        <color theme="1"/>
        <rFont val="Arial"/>
        <family val="2"/>
      </rPr>
      <t>The average amount of water supplied per day to every individual. It is a key indicator of how well a destination can handle tourists without compromising resources for residents or the environment</t>
    </r>
  </si>
  <si>
    <t xml:space="preserve">Amc = Per capita water supply (L) in Nainital (2024)
</t>
  </si>
  <si>
    <t>Imc = Per capita water supply (L) as per norms. 
         (Service level Benchmark, MoHUA)</t>
  </si>
  <si>
    <r>
      <rPr>
        <b/>
        <sz val="10"/>
        <color theme="1"/>
        <rFont val="Arial"/>
        <family val="2"/>
      </rPr>
      <t xml:space="preserve">Maximum safe Volume of the Lake : </t>
    </r>
    <r>
      <rPr>
        <sz val="10"/>
        <color theme="1"/>
        <rFont val="Arial"/>
        <family val="2"/>
      </rPr>
      <t>The volume of Naini Lake directly affects Nainital’s ability to sustain tourism by influencing water availability, aesthetics, recreational opportunities, and environmental sustainability.</t>
    </r>
  </si>
  <si>
    <r>
      <rPr>
        <sz val="10"/>
        <color theme="1"/>
        <rFont val="Arial"/>
        <family val="2"/>
      </rPr>
      <t xml:space="preserve">Amc = Average volume of Lake in m3 (2024), 
</t>
    </r>
    <r>
      <rPr>
        <b/>
        <sz val="10"/>
        <color rgb="FFFF0000"/>
        <rFont val="Arial"/>
        <family val="2"/>
      </rPr>
      <t xml:space="preserve">equivalent to 10 ft from the lake bed </t>
    </r>
  </si>
  <si>
    <t xml:space="preserve">Imc = Maximum safe Volume of Lake in m3 (equivalent to 24 ft from lake bed)
</t>
  </si>
  <si>
    <r>
      <rPr>
        <b/>
        <sz val="10"/>
        <color theme="1"/>
        <rFont val="Arial"/>
        <family val="2"/>
      </rPr>
      <t xml:space="preserve">Continuity of water supplied : </t>
    </r>
    <r>
      <rPr>
        <sz val="10"/>
        <color theme="1"/>
        <rFont val="Arial"/>
        <family val="2"/>
      </rPr>
      <t>Continuity of water supply is essential because it directly affects the city's ability to sustain its population, economy, and overall livability</t>
    </r>
  </si>
  <si>
    <t>Amc = Continuity of water supply in Nainital (2024) in hrs</t>
  </si>
  <si>
    <t>Imc = Continuity of water supply as per norms in hrs (Service level Benchmark, MoHUA)</t>
  </si>
  <si>
    <t xml:space="preserve">Annual Rate of groundwater extraction: </t>
  </si>
  <si>
    <t xml:space="preserve">Amc = Rate of annual ground water extraction for Nainital District  (2023)  
</t>
  </si>
  <si>
    <t>Imc = Maximum safe rate of annual ground water extraction in % as per CGWB</t>
  </si>
  <si>
    <t xml:space="preserve">Discrepency in Data available , Data considered for Nainital district, CGWB 2024 Report </t>
  </si>
  <si>
    <t>Nainital no. of springs - 7
Groundwater monitoring station -18
Annual Rainfall - 1527.8mm
Depth of GWL - min 5.95 mbgl, max - 66.48 mbgl</t>
  </si>
  <si>
    <t>48&gt;36</t>
  </si>
  <si>
    <r>
      <rPr>
        <b/>
        <sz val="10"/>
        <color theme="1"/>
        <rFont val="Arial"/>
        <family val="2"/>
      </rPr>
      <t>Coverage of  sewerage network:</t>
    </r>
    <r>
      <rPr>
        <sz val="10"/>
        <color theme="1"/>
        <rFont val="Arial"/>
        <family val="2"/>
      </rPr>
      <t xml:space="preserve"> Sewerage coverage is a critical factor because it directly impacts public health, environmental sustainability, and overall livability
</t>
    </r>
  </si>
  <si>
    <t>Amc= Sewerage Network Coverage in Nainital (2024) in %</t>
  </si>
  <si>
    <t>Imc = Sewerage Network Coverage as per norms 
(Service level Benchmark, MoHUA) in %</t>
  </si>
  <si>
    <r>
      <rPr>
        <sz val="10"/>
        <color theme="1"/>
        <rFont val="Arial"/>
        <family val="2"/>
      </rPr>
      <t xml:space="preserve">Wastewater Treatment 
</t>
    </r>
    <r>
      <rPr>
        <b/>
        <sz val="10"/>
        <color theme="1"/>
        <rFont val="Arial"/>
        <family val="2"/>
      </rPr>
      <t xml:space="preserve">
</t>
    </r>
  </si>
  <si>
    <t xml:space="preserve">Amc= Existing Wastewater Treatment Capacity in MLD
</t>
  </si>
  <si>
    <t xml:space="preserve">Imc= Total amount of wastewater generated in MLD (based on 80% of water supplied)
</t>
  </si>
  <si>
    <r>
      <rPr>
        <b/>
        <sz val="10"/>
        <color theme="1"/>
        <rFont val="Arial"/>
        <family val="2"/>
      </rPr>
      <t xml:space="preserve">Waste Collection and Recycling : </t>
    </r>
    <r>
      <rPr>
        <sz val="10"/>
        <color theme="1"/>
        <rFont val="Arial"/>
        <family val="2"/>
      </rPr>
      <t xml:space="preserve">Efficient solid waste collection and recycling ensure a city can handle tourist influx without environmental degradation, pollution, or public health risks. Proper waste management preserves urban cleanliness, sustainability, and the destination’s appeal to visitors. 
</t>
    </r>
  </si>
  <si>
    <t xml:space="preserve">Amc = Amount of Waste recycled in Nainital (2024)
</t>
  </si>
  <si>
    <t xml:space="preserve">Imc = Total waste collected in peak season in tonnes/day (2024)
</t>
  </si>
  <si>
    <r>
      <rPr>
        <b/>
        <sz val="10"/>
        <color theme="1"/>
        <rFont val="Arial"/>
        <family val="2"/>
      </rPr>
      <t xml:space="preserve">Provision of Dustbins: </t>
    </r>
    <r>
      <rPr>
        <sz val="10"/>
        <color theme="1"/>
        <rFont val="Arial"/>
        <family val="2"/>
      </rPr>
      <t xml:space="preserve">The provision of dustbins in a city is a crucial indicator as it ensures proper waste management, preventing littering and environmental pollution. Adequate waste disposal infrastructure supports hygiene, public health, and the overall sustainability of urban tourism.
</t>
    </r>
    <r>
      <rPr>
        <b/>
        <sz val="10"/>
        <color theme="1"/>
        <rFont val="Arial"/>
        <family val="2"/>
      </rPr>
      <t xml:space="preserve">
</t>
    </r>
  </si>
  <si>
    <t>Amc= No. of dustbins provided in the Nainital Municipal Area (2024)</t>
  </si>
  <si>
    <t>Imc= No. of Dustbins to be provided as per standards
(The National Action Plan for Municipal Solid Waste Management, CPCB, 2015)</t>
  </si>
  <si>
    <r>
      <rPr>
        <b/>
        <sz val="10"/>
        <color theme="1"/>
        <rFont val="Arial"/>
        <family val="2"/>
      </rPr>
      <t xml:space="preserve">Parking: </t>
    </r>
    <r>
      <rPr>
        <sz val="10"/>
        <color theme="1"/>
        <rFont val="Arial"/>
        <family val="2"/>
      </rPr>
      <t xml:space="preserve">Parking is a crucial indicator as it reflects the ability to accommodate residents and visitors without causing congestion, inefficiency, or urban stress. Limited parking can lead to traffic jams, illegal parking, and reduced accessibility, affecting overall livability and tourism experience.
</t>
    </r>
  </si>
  <si>
    <t xml:space="preserve">Amc = Total No. of Parking spaces in Nainital
(Govt. owned) 
</t>
  </si>
  <si>
    <t xml:space="preserve">Imc = Total no. cars entering Nainital in peak seasons
</t>
  </si>
  <si>
    <r>
      <rPr>
        <b/>
        <sz val="10"/>
        <color theme="1"/>
        <rFont val="Arial"/>
        <family val="2"/>
      </rPr>
      <t xml:space="preserve">Accommodation: </t>
    </r>
    <r>
      <rPr>
        <sz val="10"/>
        <color theme="1"/>
        <rFont val="Arial"/>
        <family val="2"/>
      </rPr>
      <t>Accommodation is a key indicator as it determines the maximum number of visitors the city can host without overcrowding. Limited accommodation can lead to rising prices, strain on infrastructure, and decreased visitor satisfaction.</t>
    </r>
    <r>
      <rPr>
        <b/>
        <sz val="10"/>
        <color theme="1"/>
        <rFont val="Arial"/>
        <family val="2"/>
      </rPr>
      <t xml:space="preserve">
</t>
    </r>
    <r>
      <rPr>
        <sz val="10"/>
        <color theme="1"/>
        <rFont val="Arial"/>
        <family val="2"/>
      </rPr>
      <t xml:space="preserve">
</t>
    </r>
    <r>
      <rPr>
        <b/>
        <sz val="10"/>
        <color theme="1"/>
        <rFont val="Arial"/>
        <family val="2"/>
      </rPr>
      <t xml:space="preserve">
</t>
    </r>
  </si>
  <si>
    <t xml:space="preserve">Amc= Total no. of  overnight beds registered with the NNPP
</t>
  </si>
  <si>
    <t>Imc = No. of overnight visitors per day in Nainital (annual avaerage)</t>
  </si>
  <si>
    <r>
      <rPr>
        <b/>
        <sz val="10"/>
        <color theme="1"/>
        <rFont val="Arial"/>
        <family val="2"/>
      </rPr>
      <t xml:space="preserve">45791 </t>
    </r>
    <r>
      <rPr>
        <sz val="10"/>
        <color theme="1"/>
        <rFont val="Arial"/>
        <family val="2"/>
      </rPr>
      <t>- projected population for 2025 using arithmetic method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</si>
</sst>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0"/>
      <color rgb="FF000000"/>
      <name val="Arial"/>
      <scheme val="minor"/>
    </font>
    <font>
      <b/>
      <sz val="10"/>
      <color theme="1"/>
      <name val="Arial"/>
      <family val="2"/>
    </font>
    <font>
      <sz val="10"/>
      <name val="Arial"/>
      <family val="2"/>
    </font>
    <font>
      <sz val="10"/>
      <color theme="1"/>
      <name val="Arial"/>
      <family val="2"/>
    </font>
    <font>
      <b/>
      <sz val="10"/>
      <color rgb="FFFF0000"/>
      <name val="Arial"/>
      <family val="2"/>
    </font>
    <font>
      <sz val="10"/>
      <color theme="1"/>
      <name val="Arial"/>
      <family val="2"/>
      <scheme val="minor"/>
    </font>
    <font>
      <b/>
      <sz val="10"/>
      <color rgb="FF0000FF"/>
      <name val="Arial"/>
      <family val="2"/>
    </font>
    <font>
      <sz val="9"/>
      <color rgb="FF000000"/>
      <name val="Google Sans Mono"/>
    </font>
  </fonts>
  <fills count="2">
    <fill>
      <patternFill patternType="none"/>
    </fill>
    <fill>
      <patternFill patternType="gray125"/>
    </fill>
  </fills>
  <borders count="14">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right style="thin">
        <color rgb="FF000000"/>
      </right>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s>
  <cellStyleXfs count="1">
    <xf numFmtId="0" fontId="0" fillId="0" borderId="0"/>
  </cellStyleXfs>
  <cellXfs count="62">
    <xf numFmtId="0" fontId="0" fillId="0" borderId="0" xfId="0" applyFont="1" applyAlignment="1"/>
    <xf numFmtId="0" fontId="3" fillId="0" borderId="0" xfId="0" applyFont="1" applyAlignment="1"/>
    <xf numFmtId="0" fontId="3" fillId="0" borderId="4" xfId="0" applyFont="1" applyBorder="1" applyAlignment="1"/>
    <xf numFmtId="0" fontId="1" fillId="0" borderId="0" xfId="0" applyFont="1" applyAlignment="1"/>
    <xf numFmtId="0" fontId="1" fillId="0" borderId="5" xfId="0" applyFont="1" applyBorder="1" applyAlignment="1"/>
    <xf numFmtId="0" fontId="1" fillId="0" borderId="5" xfId="0" applyFont="1" applyBorder="1" applyAlignment="1"/>
    <xf numFmtId="0" fontId="1" fillId="0" borderId="5" xfId="0" applyFont="1" applyBorder="1" applyAlignment="1">
      <alignment vertical="top"/>
    </xf>
    <xf numFmtId="0" fontId="3" fillId="0" borderId="0" xfId="0" applyFont="1" applyAlignment="1">
      <alignment wrapText="1"/>
    </xf>
    <xf numFmtId="0" fontId="3" fillId="0" borderId="0" xfId="0" applyFont="1" applyAlignment="1">
      <alignment wrapText="1"/>
    </xf>
    <xf numFmtId="0" fontId="3" fillId="0" borderId="5" xfId="0" applyFont="1" applyBorder="1" applyAlignment="1">
      <alignment vertical="top" wrapText="1"/>
    </xf>
    <xf numFmtId="0" fontId="3" fillId="0" borderId="5" xfId="0" applyFont="1" applyBorder="1" applyAlignment="1">
      <alignment vertical="top"/>
    </xf>
    <xf numFmtId="0" fontId="3" fillId="0" borderId="5" xfId="0" applyFont="1" applyBorder="1" applyAlignment="1">
      <alignment horizontal="right"/>
    </xf>
    <xf numFmtId="0" fontId="3" fillId="0" borderId="5" xfId="0" applyFont="1" applyBorder="1" applyAlignment="1">
      <alignment horizontal="right"/>
    </xf>
    <xf numFmtId="0" fontId="3" fillId="0" borderId="0" xfId="0" applyFont="1" applyAlignment="1"/>
    <xf numFmtId="0" fontId="1" fillId="0" borderId="0" xfId="0" applyFont="1" applyAlignment="1">
      <alignment horizontal="center"/>
    </xf>
    <xf numFmtId="0" fontId="3" fillId="0" borderId="6" xfId="0" applyFont="1" applyBorder="1" applyAlignment="1"/>
    <xf numFmtId="0" fontId="1" fillId="0" borderId="6" xfId="0" applyFont="1" applyBorder="1" applyAlignment="1"/>
    <xf numFmtId="0" fontId="1" fillId="0" borderId="0" xfId="0" applyFont="1" applyAlignment="1"/>
    <xf numFmtId="0" fontId="1" fillId="0" borderId="6" xfId="0" applyFont="1" applyBorder="1" applyAlignment="1">
      <alignment vertical="top"/>
    </xf>
    <xf numFmtId="0" fontId="5" fillId="0" borderId="8" xfId="0" applyFont="1" applyBorder="1" applyAlignment="1">
      <alignment wrapText="1"/>
    </xf>
    <xf numFmtId="0" fontId="3" fillId="0" borderId="6" xfId="0" applyFont="1" applyBorder="1" applyAlignment="1">
      <alignment vertical="top" wrapText="1"/>
    </xf>
    <xf numFmtId="0" fontId="3" fillId="0" borderId="6" xfId="0" applyFont="1" applyBorder="1" applyAlignment="1">
      <alignment vertical="top"/>
    </xf>
    <xf numFmtId="0" fontId="3" fillId="0" borderId="8" xfId="0" applyFont="1" applyBorder="1" applyAlignment="1"/>
    <xf numFmtId="0" fontId="1" fillId="0" borderId="7" xfId="0" applyFont="1" applyBorder="1" applyAlignment="1"/>
    <xf numFmtId="0" fontId="3" fillId="0" borderId="9" xfId="0" applyFont="1" applyBorder="1" applyAlignment="1"/>
    <xf numFmtId="0" fontId="3" fillId="0" borderId="10" xfId="0" applyFont="1" applyBorder="1" applyAlignment="1"/>
    <xf numFmtId="2" fontId="3" fillId="0" borderId="9" xfId="0" applyNumberFormat="1" applyFont="1" applyBorder="1" applyAlignment="1"/>
    <xf numFmtId="0" fontId="3" fillId="0" borderId="8" xfId="0" applyFont="1" applyBorder="1" applyAlignment="1">
      <alignment wrapText="1"/>
    </xf>
    <xf numFmtId="0" fontId="3" fillId="0" borderId="11" xfId="0" applyFont="1" applyBorder="1" applyAlignment="1"/>
    <xf numFmtId="0" fontId="3" fillId="0" borderId="7" xfId="0" applyFont="1" applyBorder="1" applyAlignment="1"/>
    <xf numFmtId="2" fontId="3" fillId="0" borderId="11" xfId="0" applyNumberFormat="1" applyFont="1" applyBorder="1" applyAlignment="1"/>
    <xf numFmtId="0" fontId="1" fillId="0" borderId="8" xfId="0" applyFont="1" applyBorder="1" applyAlignment="1">
      <alignment wrapText="1"/>
    </xf>
    <xf numFmtId="3" fontId="3" fillId="0" borderId="7" xfId="0" applyNumberFormat="1" applyFont="1" applyBorder="1" applyAlignment="1"/>
    <xf numFmtId="2" fontId="4" fillId="0" borderId="5" xfId="0" applyNumberFormat="1" applyFont="1" applyBorder="1" applyAlignment="1"/>
    <xf numFmtId="0" fontId="1" fillId="0" borderId="5" xfId="0" applyFont="1" applyBorder="1" applyAlignment="1">
      <alignment horizontal="left"/>
    </xf>
    <xf numFmtId="0" fontId="1" fillId="0" borderId="5" xfId="0" applyFont="1" applyBorder="1" applyAlignment="1">
      <alignment wrapText="1"/>
    </xf>
    <xf numFmtId="0" fontId="1" fillId="0" borderId="5" xfId="0" applyFont="1" applyBorder="1" applyAlignment="1">
      <alignment vertical="top" wrapText="1"/>
    </xf>
    <xf numFmtId="0" fontId="5" fillId="0" borderId="8" xfId="0" applyFont="1" applyBorder="1" applyAlignment="1">
      <alignment vertical="top" wrapText="1"/>
    </xf>
    <xf numFmtId="2" fontId="3" fillId="0" borderId="7" xfId="0" applyNumberFormat="1" applyFont="1" applyBorder="1" applyAlignment="1"/>
    <xf numFmtId="2" fontId="3" fillId="0" borderId="0" xfId="0" applyNumberFormat="1" applyFont="1" applyAlignment="1"/>
    <xf numFmtId="0" fontId="1" fillId="0" borderId="8" xfId="0" applyFont="1" applyBorder="1" applyAlignment="1">
      <alignment vertical="top" wrapText="1"/>
    </xf>
    <xf numFmtId="4" fontId="3" fillId="0" borderId="8" xfId="0" applyNumberFormat="1" applyFont="1" applyBorder="1" applyAlignment="1"/>
    <xf numFmtId="2" fontId="6" fillId="0" borderId="5" xfId="0" applyNumberFormat="1" applyFont="1" applyBorder="1" applyAlignment="1"/>
    <xf numFmtId="2" fontId="6" fillId="0" borderId="6" xfId="0" applyNumberFormat="1" applyFont="1" applyBorder="1" applyAlignment="1"/>
    <xf numFmtId="0" fontId="3" fillId="0" borderId="12" xfId="0" applyFont="1" applyBorder="1" applyAlignment="1">
      <alignment vertical="top" wrapText="1"/>
    </xf>
    <xf numFmtId="0" fontId="3" fillId="0" borderId="13" xfId="0" applyFont="1" applyBorder="1" applyAlignment="1"/>
    <xf numFmtId="0" fontId="3" fillId="0" borderId="4" xfId="0" applyFont="1" applyBorder="1" applyAlignment="1"/>
    <xf numFmtId="0" fontId="3" fillId="0" borderId="10" xfId="0" applyFont="1" applyBorder="1" applyAlignment="1">
      <alignment vertical="top" wrapText="1"/>
    </xf>
    <xf numFmtId="0" fontId="7" fillId="0" borderId="7" xfId="0" applyFont="1" applyBorder="1" applyAlignment="1"/>
    <xf numFmtId="0" fontId="1" fillId="0" borderId="1" xfId="0" applyFont="1" applyBorder="1" applyAlignment="1">
      <alignment horizontal="center"/>
    </xf>
    <xf numFmtId="0" fontId="2" fillId="0" borderId="2" xfId="0" applyFont="1" applyBorder="1"/>
    <xf numFmtId="0" fontId="2" fillId="0" borderId="3" xfId="0" applyFont="1" applyBorder="1"/>
    <xf numFmtId="0" fontId="3" fillId="0" borderId="1" xfId="0" applyFont="1" applyBorder="1" applyAlignment="1">
      <alignment horizontal="center"/>
    </xf>
    <xf numFmtId="0" fontId="4" fillId="0" borderId="6" xfId="0" applyFont="1" applyBorder="1" applyAlignment="1">
      <alignment horizontal="right"/>
    </xf>
    <xf numFmtId="0" fontId="2" fillId="0" borderId="7" xfId="0" applyFont="1" applyBorder="1"/>
    <xf numFmtId="0" fontId="3" fillId="0" borderId="1" xfId="0" applyFont="1" applyBorder="1" applyAlignment="1"/>
    <xf numFmtId="0" fontId="3" fillId="0" borderId="1" xfId="0" applyFont="1" applyBorder="1" applyAlignment="1">
      <alignment wrapText="1"/>
    </xf>
    <xf numFmtId="0" fontId="5" fillId="0" borderId="8" xfId="0" applyFont="1" applyBorder="1" applyAlignment="1">
      <alignment horizontal="center" vertical="center" wrapText="1"/>
    </xf>
    <xf numFmtId="0" fontId="2" fillId="0" borderId="9" xfId="0" applyFont="1" applyBorder="1"/>
    <xf numFmtId="0" fontId="2" fillId="0" borderId="11" xfId="0" applyFont="1" applyBorder="1"/>
    <xf numFmtId="0" fontId="3" fillId="0" borderId="8" xfId="0" applyFont="1" applyBorder="1" applyAlignment="1">
      <alignment horizontal="center" vertical="center" wrapText="1"/>
    </xf>
    <xf numFmtId="0" fontId="3" fillId="0" borderId="1" xfId="0" applyFont="1" applyBorder="1" applyAlignment="1">
      <alignment horizontal="righ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AB965"/>
  <sheetViews>
    <sheetView tabSelected="1" workbookViewId="0">
      <selection activeCell="L33" sqref="L33"/>
    </sheetView>
  </sheetViews>
  <sheetFormatPr baseColWidth="10" defaultColWidth="12.6640625" defaultRowHeight="15.75" customHeight="1"/>
  <cols>
    <col min="1" max="1" width="14.1640625" customWidth="1"/>
    <col min="2" max="2" width="23.1640625" customWidth="1"/>
    <col min="3" max="3" width="49.5" customWidth="1"/>
    <col min="4" max="4" width="34.1640625" customWidth="1"/>
    <col min="5" max="5" width="37.83203125" customWidth="1"/>
    <col min="6" max="6" width="26.33203125" customWidth="1"/>
    <col min="7" max="7" width="21.1640625" customWidth="1"/>
    <col min="8" max="8" width="19" customWidth="1"/>
  </cols>
  <sheetData>
    <row r="1" spans="1:28" ht="13">
      <c r="A1" s="49" t="s">
        <v>0</v>
      </c>
      <c r="B1" s="50"/>
      <c r="C1" s="50"/>
      <c r="D1" s="50"/>
      <c r="E1" s="50"/>
      <c r="F1" s="51"/>
      <c r="G1" s="1"/>
      <c r="H1" s="1"/>
      <c r="I1" s="1"/>
      <c r="J1" s="1"/>
      <c r="K1" s="1"/>
      <c r="L1" s="1"/>
      <c r="M1" s="1"/>
      <c r="N1" s="1"/>
      <c r="O1" s="1"/>
      <c r="P1" s="1"/>
      <c r="Q1" s="1"/>
      <c r="R1" s="1"/>
      <c r="S1" s="1"/>
      <c r="T1" s="1"/>
      <c r="U1" s="1"/>
      <c r="V1" s="1"/>
      <c r="W1" s="1"/>
      <c r="X1" s="1"/>
      <c r="Y1" s="1"/>
      <c r="Z1" s="1"/>
      <c r="AA1" s="1"/>
      <c r="AB1" s="1"/>
    </row>
    <row r="2" spans="1:28" ht="13">
      <c r="A2" s="52" t="s">
        <v>1</v>
      </c>
      <c r="B2" s="50"/>
      <c r="C2" s="50"/>
      <c r="D2" s="50"/>
      <c r="E2" s="50"/>
      <c r="F2" s="51"/>
      <c r="G2" s="1"/>
      <c r="H2" s="1"/>
      <c r="I2" s="1"/>
      <c r="J2" s="1"/>
      <c r="K2" s="1"/>
      <c r="L2" s="1"/>
      <c r="M2" s="1"/>
      <c r="N2" s="1"/>
      <c r="O2" s="1"/>
      <c r="P2" s="1"/>
      <c r="Q2" s="1"/>
      <c r="R2" s="1"/>
      <c r="S2" s="1"/>
      <c r="T2" s="1"/>
      <c r="U2" s="1"/>
      <c r="V2" s="1"/>
      <c r="W2" s="1"/>
      <c r="X2" s="1"/>
      <c r="Y2" s="1"/>
      <c r="Z2" s="1"/>
      <c r="AA2" s="1"/>
      <c r="AB2" s="1"/>
    </row>
    <row r="3" spans="1:28" ht="13">
      <c r="A3" s="2"/>
      <c r="B3" s="3"/>
      <c r="C3" s="4" t="s">
        <v>2</v>
      </c>
      <c r="D3" s="4" t="s">
        <v>3</v>
      </c>
      <c r="E3" s="4" t="s">
        <v>4</v>
      </c>
      <c r="F3" s="5" t="s">
        <v>5</v>
      </c>
      <c r="G3" s="1"/>
      <c r="H3" s="1"/>
      <c r="I3" s="1"/>
      <c r="J3" s="1"/>
      <c r="K3" s="1"/>
      <c r="L3" s="1"/>
      <c r="M3" s="1"/>
      <c r="N3" s="1"/>
      <c r="O3" s="1"/>
      <c r="P3" s="1"/>
      <c r="Q3" s="1"/>
      <c r="R3" s="1"/>
      <c r="S3" s="1"/>
      <c r="T3" s="1"/>
      <c r="U3" s="1"/>
      <c r="V3" s="1"/>
      <c r="W3" s="1"/>
      <c r="X3" s="1"/>
      <c r="Y3" s="1"/>
      <c r="Z3" s="1"/>
      <c r="AA3" s="1"/>
      <c r="AB3" s="1"/>
    </row>
    <row r="4" spans="1:28" ht="112">
      <c r="A4" s="6" t="s">
        <v>6</v>
      </c>
      <c r="B4" s="7"/>
      <c r="C4" s="8" t="s">
        <v>7</v>
      </c>
      <c r="D4" s="9" t="s">
        <v>8</v>
      </c>
      <c r="E4" s="10" t="s">
        <v>9</v>
      </c>
      <c r="F4" s="53">
        <f>C5*D5*E5</f>
        <v>834184</v>
      </c>
      <c r="G4" s="1"/>
      <c r="H4" s="1"/>
      <c r="I4" s="1"/>
      <c r="J4" s="1"/>
      <c r="K4" s="1"/>
      <c r="L4" s="1"/>
      <c r="M4" s="1"/>
      <c r="N4" s="1"/>
      <c r="O4" s="1"/>
      <c r="P4" s="1"/>
      <c r="Q4" s="1"/>
      <c r="R4" s="1"/>
      <c r="S4" s="1"/>
      <c r="T4" s="1"/>
      <c r="U4" s="1"/>
      <c r="V4" s="1"/>
      <c r="W4" s="1"/>
      <c r="X4" s="1"/>
      <c r="Y4" s="1"/>
      <c r="Z4" s="1"/>
      <c r="AA4" s="1"/>
      <c r="AB4" s="1"/>
    </row>
    <row r="5" spans="1:28" ht="13">
      <c r="A5" s="4" t="s">
        <v>10</v>
      </c>
      <c r="B5" s="11"/>
      <c r="C5" s="12">
        <v>10427300</v>
      </c>
      <c r="D5" s="12">
        <v>0.08</v>
      </c>
      <c r="E5" s="11">
        <v>1</v>
      </c>
      <c r="F5" s="54"/>
      <c r="G5" s="13"/>
      <c r="H5" s="1"/>
      <c r="I5" s="1"/>
      <c r="J5" s="1"/>
      <c r="K5" s="1"/>
      <c r="L5" s="1"/>
      <c r="M5" s="1"/>
      <c r="N5" s="1"/>
      <c r="O5" s="1"/>
      <c r="P5" s="1"/>
      <c r="Q5" s="1"/>
      <c r="R5" s="1"/>
      <c r="S5" s="1"/>
      <c r="T5" s="1"/>
      <c r="U5" s="1"/>
      <c r="V5" s="1"/>
      <c r="W5" s="1"/>
      <c r="X5" s="1"/>
      <c r="Y5" s="1"/>
      <c r="Z5" s="1"/>
      <c r="AA5" s="1"/>
      <c r="AB5" s="1"/>
    </row>
    <row r="6" spans="1:28" ht="13">
      <c r="A6" s="55"/>
      <c r="B6" s="50"/>
      <c r="C6" s="50"/>
      <c r="D6" s="50"/>
      <c r="E6" s="50"/>
      <c r="F6" s="51"/>
      <c r="G6" s="1"/>
      <c r="H6" s="1"/>
      <c r="I6" s="1"/>
      <c r="J6" s="1"/>
      <c r="K6" s="1"/>
      <c r="L6" s="1"/>
      <c r="M6" s="1"/>
      <c r="N6" s="1"/>
      <c r="O6" s="1"/>
      <c r="P6" s="1"/>
      <c r="Q6" s="1"/>
      <c r="R6" s="1"/>
      <c r="S6" s="1"/>
      <c r="T6" s="1"/>
      <c r="U6" s="1"/>
      <c r="V6" s="1"/>
      <c r="W6" s="1"/>
      <c r="X6" s="1"/>
      <c r="Y6" s="1"/>
      <c r="Z6" s="1"/>
      <c r="AA6" s="1"/>
      <c r="AB6" s="1"/>
    </row>
    <row r="7" spans="1:28" ht="13">
      <c r="A7" s="49" t="s">
        <v>11</v>
      </c>
      <c r="B7" s="50"/>
      <c r="C7" s="50"/>
      <c r="D7" s="50"/>
      <c r="E7" s="50"/>
      <c r="F7" s="51"/>
      <c r="G7" s="14"/>
      <c r="H7" s="1"/>
      <c r="I7" s="1"/>
      <c r="J7" s="1"/>
      <c r="K7" s="1"/>
      <c r="L7" s="1"/>
      <c r="M7" s="1"/>
      <c r="N7" s="1"/>
      <c r="O7" s="1"/>
      <c r="P7" s="1"/>
      <c r="Q7" s="1"/>
      <c r="R7" s="1"/>
      <c r="S7" s="1"/>
      <c r="T7" s="1"/>
      <c r="U7" s="1"/>
      <c r="V7" s="1"/>
      <c r="W7" s="1"/>
      <c r="X7" s="1"/>
      <c r="Y7" s="1"/>
      <c r="Z7" s="1"/>
      <c r="AA7" s="1"/>
      <c r="AB7" s="1"/>
    </row>
    <row r="8" spans="1:28" ht="13">
      <c r="A8" s="56" t="s">
        <v>12</v>
      </c>
      <c r="B8" s="50"/>
      <c r="C8" s="50"/>
      <c r="D8" s="50"/>
      <c r="E8" s="50"/>
      <c r="F8" s="51"/>
      <c r="G8" s="8"/>
      <c r="H8" s="1"/>
      <c r="I8" s="1"/>
      <c r="J8" s="1"/>
      <c r="K8" s="1"/>
      <c r="L8" s="1"/>
      <c r="M8" s="1"/>
      <c r="N8" s="1"/>
      <c r="O8" s="1"/>
      <c r="P8" s="1"/>
      <c r="Q8" s="1"/>
      <c r="R8" s="1"/>
      <c r="S8" s="1"/>
      <c r="T8" s="1"/>
      <c r="U8" s="1"/>
      <c r="V8" s="1"/>
      <c r="W8" s="1"/>
      <c r="X8" s="1"/>
      <c r="Y8" s="1"/>
      <c r="Z8" s="1"/>
      <c r="AA8" s="1"/>
      <c r="AB8" s="1"/>
    </row>
    <row r="9" spans="1:28" ht="13">
      <c r="A9" s="15"/>
      <c r="B9" s="16" t="s">
        <v>13</v>
      </c>
      <c r="C9" s="5" t="s">
        <v>14</v>
      </c>
      <c r="D9" s="5" t="s">
        <v>15</v>
      </c>
      <c r="E9" s="5" t="s">
        <v>16</v>
      </c>
      <c r="F9" s="5" t="s">
        <v>17</v>
      </c>
      <c r="G9" s="17"/>
      <c r="H9" s="1"/>
      <c r="I9" s="1"/>
      <c r="J9" s="1"/>
      <c r="K9" s="1"/>
      <c r="L9" s="1"/>
      <c r="M9" s="1"/>
      <c r="N9" s="1"/>
      <c r="O9" s="1"/>
      <c r="P9" s="1"/>
      <c r="Q9" s="1"/>
      <c r="R9" s="1"/>
      <c r="S9" s="1"/>
      <c r="T9" s="1"/>
      <c r="U9" s="1"/>
      <c r="V9" s="1"/>
      <c r="W9" s="1"/>
      <c r="X9" s="1"/>
      <c r="Y9" s="1"/>
      <c r="Z9" s="1"/>
      <c r="AA9" s="1"/>
      <c r="AB9" s="1"/>
    </row>
    <row r="10" spans="1:28" ht="56">
      <c r="A10" s="18" t="s">
        <v>6</v>
      </c>
      <c r="B10" s="57" t="s">
        <v>18</v>
      </c>
      <c r="C10" s="19" t="s">
        <v>19</v>
      </c>
      <c r="D10" s="20" t="s">
        <v>20</v>
      </c>
      <c r="E10" s="21" t="s">
        <v>21</v>
      </c>
      <c r="F10" s="22"/>
      <c r="G10" s="1"/>
      <c r="H10" s="1"/>
      <c r="I10" s="1"/>
      <c r="J10" s="1"/>
      <c r="K10" s="1"/>
      <c r="L10" s="1"/>
      <c r="M10" s="1"/>
      <c r="N10" s="1"/>
      <c r="O10" s="1"/>
      <c r="P10" s="1"/>
      <c r="Q10" s="1"/>
      <c r="R10" s="1"/>
      <c r="S10" s="1"/>
      <c r="T10" s="1"/>
      <c r="U10" s="1"/>
      <c r="V10" s="1"/>
      <c r="W10" s="1"/>
      <c r="X10" s="1"/>
      <c r="Y10" s="1"/>
      <c r="Z10" s="1"/>
      <c r="AA10" s="1"/>
      <c r="AB10" s="1"/>
    </row>
    <row r="11" spans="1:28" ht="13">
      <c r="A11" s="23" t="s">
        <v>10</v>
      </c>
      <c r="B11" s="58"/>
      <c r="C11" s="24" t="s">
        <v>22</v>
      </c>
      <c r="D11" s="25">
        <v>3425400</v>
      </c>
      <c r="E11" s="25">
        <v>11730000</v>
      </c>
      <c r="F11" s="26">
        <f>1-D11/E11</f>
        <v>0.70797953964194371</v>
      </c>
      <c r="G11" s="1"/>
      <c r="H11" s="1"/>
      <c r="I11" s="1"/>
      <c r="J11" s="1"/>
      <c r="K11" s="1"/>
      <c r="L11" s="1"/>
      <c r="M11" s="1"/>
      <c r="N11" s="1"/>
      <c r="O11" s="1"/>
      <c r="P11" s="1"/>
      <c r="Q11" s="1"/>
      <c r="R11" s="1"/>
      <c r="S11" s="1"/>
      <c r="T11" s="1"/>
      <c r="U11" s="1"/>
      <c r="V11" s="1"/>
      <c r="W11" s="1"/>
      <c r="X11" s="1"/>
      <c r="Y11" s="1"/>
      <c r="Z11" s="1"/>
      <c r="AA11" s="1"/>
      <c r="AB11" s="1"/>
    </row>
    <row r="12" spans="1:28" ht="56">
      <c r="A12" s="18" t="s">
        <v>6</v>
      </c>
      <c r="B12" s="58"/>
      <c r="C12" s="27" t="s">
        <v>23</v>
      </c>
      <c r="D12" s="20" t="s">
        <v>24</v>
      </c>
      <c r="E12" s="21" t="s">
        <v>25</v>
      </c>
      <c r="F12" s="22"/>
      <c r="G12" s="1"/>
      <c r="H12" s="1"/>
      <c r="I12" s="1"/>
      <c r="J12" s="1"/>
      <c r="K12" s="1"/>
      <c r="L12" s="1"/>
      <c r="M12" s="1"/>
      <c r="N12" s="1"/>
      <c r="O12" s="1"/>
      <c r="P12" s="1"/>
      <c r="Q12" s="1"/>
      <c r="R12" s="1"/>
      <c r="S12" s="1"/>
      <c r="T12" s="1"/>
      <c r="U12" s="1"/>
      <c r="V12" s="1"/>
      <c r="W12" s="1"/>
      <c r="X12" s="1"/>
      <c r="Y12" s="1"/>
      <c r="Z12" s="1"/>
      <c r="AA12" s="1"/>
      <c r="AB12" s="1"/>
    </row>
    <row r="13" spans="1:28" ht="13">
      <c r="A13" s="23" t="s">
        <v>10</v>
      </c>
      <c r="B13" s="59"/>
      <c r="C13" s="28" t="s">
        <v>26</v>
      </c>
      <c r="D13" s="29">
        <v>21</v>
      </c>
      <c r="E13" s="29">
        <v>365</v>
      </c>
      <c r="F13" s="30">
        <f>1-D13/E13</f>
        <v>0.94246575342465755</v>
      </c>
      <c r="G13" s="1"/>
      <c r="H13" s="1"/>
      <c r="I13" s="1"/>
      <c r="J13" s="1"/>
      <c r="K13" s="1"/>
      <c r="L13" s="1"/>
      <c r="M13" s="1"/>
      <c r="N13" s="1"/>
      <c r="O13" s="1"/>
      <c r="P13" s="1"/>
      <c r="Q13" s="1"/>
      <c r="R13" s="1"/>
      <c r="S13" s="1"/>
      <c r="T13" s="1"/>
      <c r="U13" s="1"/>
      <c r="V13" s="1"/>
      <c r="W13" s="1"/>
      <c r="X13" s="1"/>
      <c r="Y13" s="1"/>
      <c r="Z13" s="1"/>
      <c r="AA13" s="1"/>
      <c r="AB13" s="1"/>
    </row>
    <row r="14" spans="1:28" ht="98">
      <c r="A14" s="18" t="s">
        <v>6</v>
      </c>
      <c r="B14" s="60" t="s">
        <v>27</v>
      </c>
      <c r="C14" s="31" t="s">
        <v>28</v>
      </c>
      <c r="D14" s="20" t="s">
        <v>29</v>
      </c>
      <c r="E14" s="21" t="s">
        <v>21</v>
      </c>
      <c r="F14" s="22"/>
      <c r="G14" s="1"/>
      <c r="H14" s="1"/>
      <c r="I14" s="1"/>
      <c r="J14" s="1"/>
      <c r="K14" s="1"/>
      <c r="L14" s="1"/>
      <c r="M14" s="1"/>
      <c r="N14" s="1"/>
      <c r="O14" s="1"/>
      <c r="P14" s="1"/>
      <c r="Q14" s="1"/>
      <c r="R14" s="1"/>
      <c r="S14" s="1"/>
      <c r="T14" s="1"/>
      <c r="U14" s="1"/>
      <c r="V14" s="1"/>
      <c r="W14" s="1"/>
      <c r="X14" s="1"/>
      <c r="Y14" s="1"/>
      <c r="Z14" s="1"/>
      <c r="AA14" s="1"/>
      <c r="AB14" s="1"/>
    </row>
    <row r="15" spans="1:28" ht="13">
      <c r="A15" s="23" t="s">
        <v>10</v>
      </c>
      <c r="B15" s="58"/>
      <c r="C15" s="28" t="s">
        <v>30</v>
      </c>
      <c r="D15" s="29">
        <f>4047300-1302700</f>
        <v>2744600</v>
      </c>
      <c r="E15" s="29">
        <v>11730000</v>
      </c>
      <c r="F15" s="30">
        <f>1-D15/E15</f>
        <v>0.76601875532821828</v>
      </c>
      <c r="G15" s="1"/>
      <c r="H15" s="1"/>
      <c r="I15" s="1"/>
      <c r="J15" s="1"/>
      <c r="K15" s="1"/>
      <c r="L15" s="1"/>
      <c r="M15" s="1"/>
      <c r="N15" s="1"/>
      <c r="O15" s="1"/>
      <c r="P15" s="1"/>
      <c r="Q15" s="1"/>
      <c r="R15" s="1"/>
      <c r="S15" s="1"/>
      <c r="T15" s="1"/>
      <c r="U15" s="1"/>
      <c r="V15" s="1"/>
      <c r="W15" s="1"/>
      <c r="X15" s="1"/>
      <c r="Y15" s="1"/>
      <c r="Z15" s="1"/>
      <c r="AA15" s="1"/>
      <c r="AB15" s="1"/>
    </row>
    <row r="16" spans="1:28" ht="70">
      <c r="A16" s="18" t="s">
        <v>6</v>
      </c>
      <c r="B16" s="58"/>
      <c r="C16" s="31" t="s">
        <v>31</v>
      </c>
      <c r="D16" s="20" t="s">
        <v>32</v>
      </c>
      <c r="E16" s="21" t="s">
        <v>21</v>
      </c>
      <c r="F16" s="22"/>
      <c r="G16" s="1"/>
      <c r="H16" s="1"/>
      <c r="I16" s="1"/>
      <c r="J16" s="1"/>
      <c r="K16" s="1"/>
      <c r="L16" s="1"/>
      <c r="M16" s="1"/>
      <c r="N16" s="1"/>
      <c r="O16" s="1"/>
      <c r="P16" s="1"/>
      <c r="Q16" s="1"/>
      <c r="R16" s="1"/>
      <c r="S16" s="1"/>
      <c r="T16" s="1"/>
      <c r="U16" s="1"/>
      <c r="V16" s="1"/>
      <c r="W16" s="1"/>
      <c r="X16" s="1"/>
      <c r="Y16" s="1"/>
      <c r="Z16" s="1"/>
      <c r="AA16" s="1"/>
      <c r="AB16" s="1"/>
    </row>
    <row r="17" spans="1:28" ht="13">
      <c r="A17" s="23" t="s">
        <v>10</v>
      </c>
      <c r="B17" s="59"/>
      <c r="C17" s="28" t="s">
        <v>33</v>
      </c>
      <c r="D17" s="32">
        <v>7624500</v>
      </c>
      <c r="E17" s="29">
        <v>11730000</v>
      </c>
      <c r="F17" s="30">
        <f>1-D17/E17</f>
        <v>0.35</v>
      </c>
      <c r="G17" s="1"/>
      <c r="H17" s="1"/>
      <c r="I17" s="1"/>
      <c r="J17" s="1"/>
      <c r="K17" s="1"/>
      <c r="L17" s="1"/>
      <c r="M17" s="1"/>
      <c r="N17" s="1"/>
      <c r="O17" s="1"/>
      <c r="P17" s="1"/>
      <c r="Q17" s="1"/>
      <c r="R17" s="1"/>
      <c r="S17" s="1"/>
      <c r="T17" s="1"/>
      <c r="U17" s="1"/>
      <c r="V17" s="1"/>
      <c r="W17" s="1"/>
      <c r="X17" s="1"/>
      <c r="Y17" s="1"/>
      <c r="Z17" s="1"/>
      <c r="AA17" s="1"/>
      <c r="AB17" s="1"/>
    </row>
    <row r="18" spans="1:28" ht="13">
      <c r="A18" s="61" t="s">
        <v>34</v>
      </c>
      <c r="B18" s="50"/>
      <c r="C18" s="50"/>
      <c r="D18" s="61" t="s">
        <v>35</v>
      </c>
      <c r="E18" s="51"/>
      <c r="F18" s="33">
        <f>F4*F13*F11*F15*F17</f>
        <v>149229.81071374333</v>
      </c>
      <c r="G18" s="1"/>
      <c r="H18" s="1"/>
      <c r="I18" s="1"/>
      <c r="J18" s="1"/>
      <c r="K18" s="1"/>
      <c r="L18" s="1"/>
      <c r="M18" s="1"/>
      <c r="N18" s="1"/>
      <c r="O18" s="1"/>
      <c r="P18" s="1"/>
      <c r="Q18" s="1"/>
      <c r="R18" s="1"/>
      <c r="S18" s="1"/>
      <c r="T18" s="1"/>
      <c r="U18" s="1"/>
      <c r="V18" s="1"/>
      <c r="W18" s="1"/>
      <c r="X18" s="1"/>
      <c r="Y18" s="1"/>
      <c r="Z18" s="1"/>
      <c r="AA18" s="1"/>
      <c r="AB18" s="1"/>
    </row>
    <row r="19" spans="1:28" ht="13">
      <c r="A19" s="1"/>
      <c r="B19" s="1"/>
      <c r="C19" s="13"/>
      <c r="D19" s="1"/>
      <c r="E19" s="1"/>
      <c r="F19" s="1"/>
      <c r="G19" s="1"/>
      <c r="H19" s="1"/>
      <c r="I19" s="1"/>
      <c r="J19" s="1"/>
      <c r="K19" s="1"/>
      <c r="L19" s="1"/>
      <c r="M19" s="1"/>
      <c r="N19" s="1"/>
      <c r="O19" s="1"/>
      <c r="P19" s="1"/>
      <c r="Q19" s="1"/>
      <c r="R19" s="1"/>
      <c r="S19" s="1"/>
      <c r="T19" s="1"/>
      <c r="U19" s="1"/>
      <c r="V19" s="1"/>
      <c r="W19" s="1"/>
      <c r="X19" s="1"/>
      <c r="Y19" s="1"/>
      <c r="Z19" s="1"/>
      <c r="AA19" s="1"/>
      <c r="AB19" s="1"/>
    </row>
    <row r="20" spans="1:28" ht="13">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row>
    <row r="21" spans="1:28" ht="13">
      <c r="A21" s="49" t="s">
        <v>36</v>
      </c>
      <c r="B21" s="50"/>
      <c r="C21" s="50"/>
      <c r="D21" s="50"/>
      <c r="E21" s="50"/>
      <c r="F21" s="51"/>
      <c r="G21" s="1"/>
      <c r="H21" s="1"/>
      <c r="I21" s="1"/>
      <c r="J21" s="1"/>
      <c r="K21" s="1"/>
      <c r="L21" s="1"/>
      <c r="M21" s="1"/>
      <c r="N21" s="1"/>
      <c r="O21" s="1"/>
      <c r="P21" s="1"/>
      <c r="Q21" s="1"/>
      <c r="R21" s="1"/>
      <c r="S21" s="1"/>
      <c r="T21" s="1"/>
      <c r="U21" s="1"/>
      <c r="V21" s="1"/>
      <c r="W21" s="1"/>
      <c r="X21" s="1"/>
      <c r="Y21" s="1"/>
      <c r="Z21" s="1"/>
      <c r="AA21" s="1"/>
      <c r="AB21" s="1"/>
    </row>
    <row r="22" spans="1:28" ht="13">
      <c r="A22" s="56" t="s">
        <v>37</v>
      </c>
      <c r="B22" s="50"/>
      <c r="C22" s="50"/>
      <c r="D22" s="50"/>
      <c r="E22" s="50"/>
      <c r="F22" s="51"/>
      <c r="G22" s="1"/>
      <c r="H22" s="1"/>
      <c r="I22" s="1"/>
      <c r="J22" s="1"/>
      <c r="K22" s="1"/>
      <c r="L22" s="1"/>
      <c r="M22" s="1"/>
      <c r="N22" s="1"/>
      <c r="O22" s="1"/>
      <c r="P22" s="1"/>
      <c r="Q22" s="1"/>
      <c r="R22" s="1"/>
      <c r="S22" s="1"/>
      <c r="T22" s="1"/>
      <c r="U22" s="1"/>
      <c r="V22" s="1"/>
      <c r="W22" s="1"/>
      <c r="X22" s="1"/>
      <c r="Y22" s="1"/>
      <c r="Z22" s="1"/>
      <c r="AA22" s="1"/>
      <c r="AB22" s="1"/>
    </row>
    <row r="23" spans="1:28" ht="42">
      <c r="A23" s="15"/>
      <c r="B23" s="16" t="s">
        <v>13</v>
      </c>
      <c r="C23" s="5" t="s">
        <v>38</v>
      </c>
      <c r="D23" s="5" t="s">
        <v>56</v>
      </c>
      <c r="E23" s="34" t="s">
        <v>57</v>
      </c>
      <c r="F23" s="35" t="s">
        <v>58</v>
      </c>
      <c r="G23" s="36" t="s">
        <v>59</v>
      </c>
      <c r="H23" s="1"/>
      <c r="I23" s="1"/>
      <c r="J23" s="1"/>
      <c r="K23" s="1"/>
      <c r="L23" s="1"/>
      <c r="M23" s="1"/>
      <c r="N23" s="1"/>
      <c r="O23" s="1"/>
      <c r="P23" s="1"/>
      <c r="Q23" s="1"/>
      <c r="R23" s="1"/>
      <c r="S23" s="1"/>
      <c r="T23" s="1"/>
      <c r="U23" s="1"/>
      <c r="V23" s="1"/>
      <c r="W23" s="1"/>
      <c r="X23" s="1"/>
      <c r="Y23" s="1"/>
      <c r="Z23" s="1"/>
      <c r="AA23" s="1"/>
      <c r="AB23" s="1"/>
    </row>
    <row r="24" spans="1:28" ht="56">
      <c r="A24" s="18" t="s">
        <v>6</v>
      </c>
      <c r="B24" s="57" t="s">
        <v>39</v>
      </c>
      <c r="C24" s="37" t="s">
        <v>60</v>
      </c>
      <c r="D24" s="20" t="s">
        <v>61</v>
      </c>
      <c r="E24" s="21" t="s">
        <v>62</v>
      </c>
      <c r="F24" s="22"/>
      <c r="G24" s="15"/>
      <c r="H24" s="1"/>
      <c r="I24" s="1"/>
      <c r="J24" s="1"/>
      <c r="K24" s="1"/>
      <c r="L24" s="1"/>
      <c r="M24" s="1"/>
      <c r="N24" s="1"/>
      <c r="O24" s="1"/>
      <c r="P24" s="1"/>
      <c r="Q24" s="1"/>
      <c r="R24" s="1"/>
      <c r="S24" s="1"/>
      <c r="T24" s="1"/>
      <c r="U24" s="1"/>
      <c r="V24" s="1"/>
      <c r="W24" s="1"/>
      <c r="X24" s="1"/>
      <c r="Y24" s="1"/>
      <c r="Z24" s="1"/>
      <c r="AA24" s="1"/>
      <c r="AB24" s="1"/>
    </row>
    <row r="25" spans="1:28" ht="13">
      <c r="A25" s="23" t="s">
        <v>10</v>
      </c>
      <c r="B25" s="58"/>
      <c r="C25" s="24" t="s">
        <v>40</v>
      </c>
      <c r="D25" s="25">
        <v>112</v>
      </c>
      <c r="E25" s="25">
        <v>135</v>
      </c>
      <c r="F25" s="26">
        <f>(E25-D25)/E25*100</f>
        <v>17.037037037037038</v>
      </c>
      <c r="G25" s="38">
        <f>(100-F25)/100</f>
        <v>0.82962962962962961</v>
      </c>
      <c r="H25" s="1"/>
      <c r="I25" s="39">
        <f>119434.412303762*G25*G27*G29</f>
        <v>37604.56538248359</v>
      </c>
      <c r="J25" s="1"/>
      <c r="K25" s="13"/>
      <c r="L25" s="1"/>
      <c r="M25" s="1"/>
      <c r="N25" s="1"/>
      <c r="O25" s="1"/>
      <c r="P25" s="1"/>
      <c r="Q25" s="1"/>
      <c r="R25" s="1"/>
      <c r="S25" s="1"/>
      <c r="T25" s="1"/>
      <c r="U25" s="1"/>
      <c r="V25" s="1"/>
      <c r="W25" s="1"/>
      <c r="X25" s="1"/>
      <c r="Y25" s="1"/>
      <c r="Z25" s="1"/>
      <c r="AA25" s="1"/>
      <c r="AB25" s="1"/>
    </row>
    <row r="26" spans="1:28" ht="56">
      <c r="A26" s="18" t="s">
        <v>6</v>
      </c>
      <c r="B26" s="58"/>
      <c r="C26" s="40" t="s">
        <v>63</v>
      </c>
      <c r="D26" s="20" t="s">
        <v>64</v>
      </c>
      <c r="E26" s="20" t="s">
        <v>65</v>
      </c>
      <c r="F26" s="22"/>
      <c r="G26" s="15"/>
      <c r="H26" s="1"/>
      <c r="I26" s="1"/>
      <c r="J26" s="1"/>
      <c r="K26" s="1"/>
      <c r="L26" s="1"/>
      <c r="M26" s="1"/>
      <c r="N26" s="1"/>
      <c r="O26" s="1"/>
      <c r="P26" s="1"/>
      <c r="Q26" s="1"/>
      <c r="R26" s="1"/>
      <c r="S26" s="1"/>
      <c r="T26" s="1"/>
      <c r="U26" s="1"/>
      <c r="V26" s="1"/>
      <c r="W26" s="1"/>
      <c r="X26" s="1"/>
      <c r="Y26" s="1"/>
      <c r="Z26" s="1"/>
      <c r="AA26" s="1"/>
      <c r="AB26" s="1"/>
    </row>
    <row r="27" spans="1:28" ht="13">
      <c r="A27" s="23" t="s">
        <v>10</v>
      </c>
      <c r="B27" s="58"/>
      <c r="C27" s="28" t="s">
        <v>41</v>
      </c>
      <c r="D27" s="29">
        <v>2258820</v>
      </c>
      <c r="E27" s="29">
        <v>4587914</v>
      </c>
      <c r="F27" s="26">
        <f>(E27-D27)/E27*100</f>
        <v>50.765860040096655</v>
      </c>
      <c r="G27" s="38">
        <f>(100-F27)/100</f>
        <v>0.49234139959903345</v>
      </c>
      <c r="H27" s="1"/>
      <c r="I27" s="1"/>
      <c r="J27" s="1"/>
      <c r="K27" s="1"/>
      <c r="L27" s="1"/>
      <c r="M27" s="1"/>
      <c r="N27" s="1"/>
      <c r="O27" s="1"/>
      <c r="P27" s="1"/>
      <c r="Q27" s="1"/>
      <c r="R27" s="1"/>
      <c r="S27" s="1"/>
      <c r="T27" s="1"/>
      <c r="U27" s="1"/>
      <c r="V27" s="1"/>
      <c r="W27" s="1"/>
      <c r="X27" s="1"/>
      <c r="Y27" s="1"/>
      <c r="Z27" s="1"/>
      <c r="AA27" s="1"/>
      <c r="AB27" s="1"/>
    </row>
    <row r="28" spans="1:28" ht="42">
      <c r="A28" s="18" t="s">
        <v>6</v>
      </c>
      <c r="B28" s="58"/>
      <c r="C28" s="31" t="s">
        <v>66</v>
      </c>
      <c r="D28" s="20" t="s">
        <v>67</v>
      </c>
      <c r="E28" s="20" t="s">
        <v>68</v>
      </c>
      <c r="F28" s="41"/>
      <c r="G28" s="15"/>
      <c r="H28" s="1"/>
      <c r="I28" s="1"/>
      <c r="J28" s="1"/>
      <c r="K28" s="1"/>
      <c r="L28" s="1"/>
      <c r="M28" s="1"/>
      <c r="N28" s="1"/>
      <c r="O28" s="1"/>
      <c r="P28" s="1"/>
      <c r="Q28" s="1"/>
      <c r="R28" s="1"/>
      <c r="S28" s="1"/>
      <c r="T28" s="1"/>
      <c r="U28" s="1"/>
      <c r="V28" s="1"/>
      <c r="W28" s="1"/>
      <c r="X28" s="1"/>
      <c r="Y28" s="1"/>
      <c r="Z28" s="1"/>
      <c r="AA28" s="1"/>
      <c r="AB28" s="1"/>
    </row>
    <row r="29" spans="1:28" ht="13">
      <c r="A29" s="23" t="s">
        <v>10</v>
      </c>
      <c r="B29" s="58"/>
      <c r="C29" s="28" t="s">
        <v>42</v>
      </c>
      <c r="D29" s="29">
        <v>18.5</v>
      </c>
      <c r="E29" s="29">
        <v>24</v>
      </c>
      <c r="F29" s="26">
        <f>(E29-D29)/E29*100</f>
        <v>22.916666666666664</v>
      </c>
      <c r="G29" s="38">
        <f>(100-F29)/100</f>
        <v>0.77083333333333348</v>
      </c>
      <c r="H29" s="1"/>
      <c r="I29" s="1"/>
      <c r="J29" s="1"/>
      <c r="K29" s="1"/>
      <c r="L29" s="1"/>
      <c r="M29" s="1"/>
      <c r="N29" s="1"/>
      <c r="O29" s="1"/>
      <c r="P29" s="1"/>
      <c r="Q29" s="1"/>
      <c r="R29" s="1"/>
      <c r="S29" s="1"/>
      <c r="T29" s="1"/>
      <c r="U29" s="1"/>
      <c r="V29" s="1"/>
      <c r="W29" s="1"/>
      <c r="X29" s="1"/>
      <c r="Y29" s="1"/>
      <c r="Z29" s="1"/>
      <c r="AA29" s="1"/>
      <c r="AB29" s="1"/>
    </row>
    <row r="30" spans="1:28" ht="70">
      <c r="A30" s="18" t="s">
        <v>6</v>
      </c>
      <c r="B30" s="58"/>
      <c r="C30" s="31" t="s">
        <v>69</v>
      </c>
      <c r="D30" s="20" t="s">
        <v>70</v>
      </c>
      <c r="E30" s="20" t="s">
        <v>71</v>
      </c>
      <c r="F30" s="22"/>
      <c r="G30" s="15"/>
      <c r="H30" s="8" t="s">
        <v>72</v>
      </c>
      <c r="I30" s="1"/>
      <c r="J30" s="13" t="s">
        <v>73</v>
      </c>
      <c r="K30" s="1"/>
      <c r="L30" s="1"/>
      <c r="M30" s="1"/>
      <c r="N30" s="1"/>
      <c r="O30" s="1"/>
      <c r="P30" s="1"/>
      <c r="Q30" s="1"/>
      <c r="R30" s="1"/>
      <c r="S30" s="1"/>
      <c r="T30" s="1"/>
      <c r="U30" s="1"/>
      <c r="V30" s="1"/>
      <c r="W30" s="1"/>
      <c r="X30" s="1"/>
      <c r="Y30" s="1"/>
      <c r="Z30" s="1"/>
      <c r="AA30" s="1"/>
      <c r="AB30" s="1"/>
    </row>
    <row r="31" spans="1:28" ht="13">
      <c r="A31" s="23" t="s">
        <v>10</v>
      </c>
      <c r="B31" s="59"/>
      <c r="C31" s="28" t="s">
        <v>43</v>
      </c>
      <c r="D31" s="32">
        <v>52.03</v>
      </c>
      <c r="E31" s="29">
        <v>70</v>
      </c>
      <c r="F31" s="26">
        <f>(E31-D31)/E31*100</f>
        <v>25.671428571428567</v>
      </c>
      <c r="G31" s="38">
        <f>(100-F31)/100</f>
        <v>0.74328571428571433</v>
      </c>
      <c r="H31" s="13" t="s">
        <v>74</v>
      </c>
      <c r="I31" s="1"/>
      <c r="J31" s="1"/>
      <c r="K31" s="1"/>
      <c r="L31" s="1"/>
      <c r="M31" s="1"/>
      <c r="N31" s="1"/>
      <c r="O31" s="1"/>
      <c r="P31" s="1"/>
      <c r="Q31" s="1"/>
      <c r="R31" s="1"/>
      <c r="S31" s="1"/>
      <c r="T31" s="1"/>
      <c r="U31" s="1"/>
      <c r="V31" s="1"/>
      <c r="W31" s="1"/>
      <c r="X31" s="1"/>
      <c r="Y31" s="1"/>
      <c r="Z31" s="1"/>
      <c r="AA31" s="1"/>
      <c r="AB31" s="1"/>
    </row>
    <row r="32" spans="1:28" ht="13">
      <c r="A32" s="49" t="s">
        <v>44</v>
      </c>
      <c r="B32" s="50"/>
      <c r="C32" s="50"/>
      <c r="D32" s="50"/>
      <c r="E32" s="51"/>
      <c r="F32" s="42"/>
      <c r="G32" s="43">
        <f>AVERAGE(G25:G31)</f>
        <v>0.70902251921192772</v>
      </c>
      <c r="H32" s="1">
        <f>(0.83+0.49+0.77-1.33)/4</f>
        <v>0.18999999999999995</v>
      </c>
      <c r="I32" s="1"/>
      <c r="J32" s="1"/>
      <c r="K32" s="1"/>
      <c r="L32" s="1"/>
      <c r="M32" s="1"/>
      <c r="N32" s="1"/>
      <c r="O32" s="1"/>
      <c r="P32" s="1"/>
      <c r="Q32" s="1"/>
      <c r="R32" s="1"/>
      <c r="S32" s="1"/>
      <c r="T32" s="1"/>
      <c r="U32" s="1"/>
      <c r="V32" s="1"/>
      <c r="W32" s="1"/>
      <c r="X32" s="1"/>
      <c r="Y32" s="1"/>
      <c r="Z32" s="1"/>
      <c r="AA32" s="1"/>
      <c r="AB32" s="1"/>
    </row>
    <row r="33" spans="1:28" ht="98">
      <c r="A33" s="18" t="s">
        <v>6</v>
      </c>
      <c r="B33" s="57" t="s">
        <v>45</v>
      </c>
      <c r="C33" s="37" t="s">
        <v>75</v>
      </c>
      <c r="D33" s="44" t="s">
        <v>76</v>
      </c>
      <c r="E33" s="21" t="s">
        <v>77</v>
      </c>
      <c r="F33" s="45"/>
      <c r="G33" s="15"/>
      <c r="H33" s="1"/>
      <c r="I33" s="1"/>
      <c r="J33" s="1"/>
      <c r="K33" s="1"/>
      <c r="L33" s="1"/>
      <c r="M33" s="1"/>
      <c r="N33" s="1"/>
      <c r="O33" s="1"/>
      <c r="P33" s="1"/>
      <c r="Q33" s="1"/>
      <c r="R33" s="1"/>
      <c r="S33" s="1"/>
      <c r="T33" s="1"/>
      <c r="U33" s="1"/>
      <c r="V33" s="1"/>
      <c r="W33" s="1"/>
      <c r="X33" s="1"/>
      <c r="Y33" s="1"/>
      <c r="Z33" s="1"/>
      <c r="AA33" s="1"/>
      <c r="AB33" s="1"/>
    </row>
    <row r="34" spans="1:28" ht="13">
      <c r="A34" s="23" t="s">
        <v>10</v>
      </c>
      <c r="B34" s="58"/>
      <c r="C34" s="24" t="s">
        <v>46</v>
      </c>
      <c r="D34" s="46">
        <v>95</v>
      </c>
      <c r="E34" s="29">
        <v>100</v>
      </c>
      <c r="F34" s="39">
        <f>(E34-D34)/E34*100</f>
        <v>5</v>
      </c>
      <c r="G34" s="38">
        <f>(100-F34)/100</f>
        <v>0.95</v>
      </c>
      <c r="H34" s="1"/>
      <c r="I34" s="1"/>
      <c r="J34" s="1"/>
      <c r="K34" s="1"/>
      <c r="L34" s="1"/>
      <c r="M34" s="1"/>
      <c r="N34" s="1"/>
      <c r="O34" s="1"/>
      <c r="P34" s="1"/>
      <c r="Q34" s="1"/>
      <c r="R34" s="1"/>
      <c r="S34" s="1"/>
      <c r="T34" s="1"/>
      <c r="U34" s="1"/>
      <c r="V34" s="1"/>
      <c r="W34" s="1"/>
      <c r="X34" s="1"/>
      <c r="Y34" s="1"/>
      <c r="Z34" s="1"/>
      <c r="AA34" s="1"/>
      <c r="AB34" s="1"/>
    </row>
    <row r="35" spans="1:28" ht="70">
      <c r="A35" s="18" t="s">
        <v>6</v>
      </c>
      <c r="B35" s="58"/>
      <c r="C35" s="40" t="s">
        <v>78</v>
      </c>
      <c r="D35" s="20" t="s">
        <v>79</v>
      </c>
      <c r="E35" s="47" t="s">
        <v>80</v>
      </c>
      <c r="F35" s="22"/>
      <c r="G35" s="15"/>
      <c r="H35" s="1"/>
      <c r="I35" s="1"/>
      <c r="J35" s="1"/>
      <c r="K35" s="1"/>
      <c r="L35" s="1"/>
      <c r="M35" s="1"/>
      <c r="N35" s="1"/>
      <c r="O35" s="1"/>
      <c r="P35" s="1"/>
      <c r="Q35" s="1"/>
      <c r="R35" s="1"/>
      <c r="S35" s="1"/>
      <c r="T35" s="1"/>
      <c r="U35" s="1"/>
      <c r="V35" s="1"/>
      <c r="W35" s="1"/>
      <c r="X35" s="1"/>
      <c r="Y35" s="1"/>
      <c r="Z35" s="1"/>
      <c r="AA35" s="1"/>
      <c r="AB35" s="1"/>
    </row>
    <row r="36" spans="1:28" ht="13">
      <c r="A36" s="23" t="s">
        <v>10</v>
      </c>
      <c r="B36" s="59"/>
      <c r="C36" s="28" t="s">
        <v>47</v>
      </c>
      <c r="D36" s="29">
        <v>2.5</v>
      </c>
      <c r="E36" s="29">
        <v>6.12</v>
      </c>
      <c r="F36" s="39">
        <f>(E36-D36)/E36*100</f>
        <v>59.150326797385624</v>
      </c>
      <c r="G36" s="38">
        <f>(100-F36)/100</f>
        <v>0.40849673202614378</v>
      </c>
      <c r="H36" s="1"/>
      <c r="I36" s="1"/>
      <c r="J36" s="1"/>
      <c r="K36" s="1"/>
      <c r="L36" s="1"/>
      <c r="M36" s="1"/>
      <c r="N36" s="1"/>
      <c r="O36" s="1"/>
      <c r="P36" s="1"/>
      <c r="Q36" s="1"/>
      <c r="R36" s="1"/>
      <c r="S36" s="1"/>
      <c r="T36" s="1"/>
      <c r="U36" s="1"/>
      <c r="V36" s="1"/>
      <c r="W36" s="1"/>
      <c r="X36" s="1"/>
      <c r="Y36" s="1"/>
      <c r="Z36" s="1"/>
      <c r="AA36" s="1"/>
      <c r="AB36" s="1"/>
    </row>
    <row r="37" spans="1:28" ht="13">
      <c r="A37" s="49" t="s">
        <v>48</v>
      </c>
      <c r="B37" s="50"/>
      <c r="C37" s="50"/>
      <c r="D37" s="50"/>
      <c r="E37" s="51"/>
      <c r="F37" s="42"/>
      <c r="G37" s="42">
        <f>AVERAGE(G33:G36)</f>
        <v>0.67924836601307192</v>
      </c>
      <c r="H37" s="1"/>
      <c r="I37" s="39">
        <f>119434.412303762*G36</f>
        <v>48788.567117549836</v>
      </c>
      <c r="J37" s="1"/>
      <c r="K37" s="1"/>
      <c r="L37" s="1"/>
      <c r="M37" s="1"/>
      <c r="N37" s="1"/>
      <c r="O37" s="1"/>
      <c r="P37" s="1"/>
      <c r="Q37" s="1"/>
      <c r="R37" s="1"/>
      <c r="S37" s="1"/>
      <c r="T37" s="1"/>
      <c r="U37" s="1"/>
      <c r="V37" s="1"/>
      <c r="W37" s="1"/>
      <c r="X37" s="1"/>
      <c r="Y37" s="1"/>
      <c r="Z37" s="1"/>
      <c r="AA37" s="1"/>
      <c r="AB37" s="1"/>
    </row>
    <row r="38" spans="1:28" ht="126">
      <c r="A38" s="18" t="s">
        <v>6</v>
      </c>
      <c r="B38" s="57" t="s">
        <v>49</v>
      </c>
      <c r="C38" s="37" t="s">
        <v>81</v>
      </c>
      <c r="D38" s="20" t="s">
        <v>82</v>
      </c>
      <c r="E38" s="20" t="s">
        <v>83</v>
      </c>
      <c r="F38" s="22"/>
      <c r="G38" s="15"/>
      <c r="H38" s="1"/>
      <c r="I38" s="1"/>
      <c r="J38" s="1"/>
      <c r="K38" s="1"/>
      <c r="L38" s="1"/>
      <c r="M38" s="1"/>
      <c r="N38" s="1"/>
      <c r="O38" s="1"/>
      <c r="P38" s="1"/>
      <c r="Q38" s="1"/>
      <c r="R38" s="1"/>
      <c r="S38" s="1"/>
      <c r="T38" s="1"/>
      <c r="U38" s="1"/>
      <c r="V38" s="1"/>
      <c r="W38" s="1"/>
      <c r="X38" s="1"/>
      <c r="Y38" s="1"/>
      <c r="Z38" s="1"/>
      <c r="AA38" s="1"/>
      <c r="AB38" s="1"/>
    </row>
    <row r="39" spans="1:28" ht="13">
      <c r="A39" s="23" t="s">
        <v>10</v>
      </c>
      <c r="B39" s="58"/>
      <c r="C39" s="24" t="s">
        <v>50</v>
      </c>
      <c r="D39" s="25">
        <v>5</v>
      </c>
      <c r="E39" s="25">
        <v>25</v>
      </c>
      <c r="F39" s="39">
        <f>(E39-D39)/E39*100</f>
        <v>80</v>
      </c>
      <c r="G39" s="38">
        <f>(100-F39)/100</f>
        <v>0.2</v>
      </c>
      <c r="H39" s="1"/>
      <c r="I39" s="1"/>
      <c r="J39" s="1"/>
      <c r="K39" s="1"/>
      <c r="L39" s="1"/>
      <c r="M39" s="1"/>
      <c r="N39" s="1"/>
      <c r="O39" s="1"/>
      <c r="P39" s="1"/>
      <c r="Q39" s="1"/>
      <c r="R39" s="1"/>
      <c r="S39" s="1"/>
      <c r="T39" s="1"/>
      <c r="U39" s="1"/>
      <c r="V39" s="1"/>
      <c r="W39" s="1"/>
      <c r="X39" s="1"/>
      <c r="Y39" s="1"/>
      <c r="Z39" s="1"/>
      <c r="AA39" s="1"/>
      <c r="AB39" s="1"/>
    </row>
    <row r="40" spans="1:28" ht="182">
      <c r="A40" s="18" t="s">
        <v>6</v>
      </c>
      <c r="B40" s="58"/>
      <c r="C40" s="40" t="s">
        <v>84</v>
      </c>
      <c r="D40" s="20" t="s">
        <v>85</v>
      </c>
      <c r="E40" s="20" t="s">
        <v>86</v>
      </c>
      <c r="F40" s="22"/>
      <c r="G40" s="15"/>
      <c r="H40" s="1"/>
      <c r="I40" s="1"/>
      <c r="J40" s="1"/>
      <c r="K40" s="1"/>
      <c r="L40" s="1"/>
      <c r="M40" s="1"/>
      <c r="N40" s="1"/>
      <c r="O40" s="1"/>
      <c r="P40" s="1"/>
      <c r="Q40" s="1"/>
      <c r="R40" s="1"/>
      <c r="S40" s="1"/>
      <c r="T40" s="1"/>
      <c r="U40" s="1"/>
      <c r="V40" s="1"/>
      <c r="W40" s="1"/>
      <c r="X40" s="1"/>
      <c r="Y40" s="1"/>
      <c r="Z40" s="1"/>
      <c r="AA40" s="1"/>
      <c r="AB40" s="1"/>
    </row>
    <row r="41" spans="1:28" ht="13">
      <c r="A41" s="23" t="s">
        <v>10</v>
      </c>
      <c r="B41" s="59"/>
      <c r="C41" s="28" t="s">
        <v>51</v>
      </c>
      <c r="D41" s="29">
        <v>85</v>
      </c>
      <c r="E41" s="29">
        <v>130</v>
      </c>
      <c r="F41" s="39">
        <f>(E41-D41)/E41*100</f>
        <v>34.615384615384613</v>
      </c>
      <c r="G41" s="38">
        <f>(100-F41)/100</f>
        <v>0.65384615384615385</v>
      </c>
      <c r="H41" s="1"/>
      <c r="I41" s="1"/>
      <c r="J41" s="1"/>
      <c r="K41" s="1"/>
      <c r="L41" s="1"/>
      <c r="M41" s="1"/>
      <c r="N41" s="1"/>
      <c r="O41" s="1"/>
      <c r="P41" s="1"/>
      <c r="Q41" s="1"/>
      <c r="R41" s="1"/>
      <c r="S41" s="1"/>
      <c r="T41" s="1"/>
      <c r="U41" s="1"/>
      <c r="V41" s="1"/>
      <c r="W41" s="1"/>
      <c r="X41" s="1"/>
      <c r="Y41" s="1"/>
      <c r="Z41" s="1"/>
      <c r="AA41" s="1"/>
      <c r="AB41" s="1"/>
    </row>
    <row r="42" spans="1:28" ht="13">
      <c r="A42" s="49" t="s">
        <v>52</v>
      </c>
      <c r="B42" s="50"/>
      <c r="C42" s="50"/>
      <c r="D42" s="50"/>
      <c r="E42" s="51"/>
      <c r="F42" s="42"/>
      <c r="G42" s="42">
        <f>AVERAGE(G38:G41)</f>
        <v>0.42692307692307696</v>
      </c>
      <c r="H42" s="1"/>
      <c r="I42" s="39">
        <f>119434.412303762*G42</f>
        <v>50989.306791221476</v>
      </c>
      <c r="J42" s="1"/>
      <c r="K42" s="1"/>
      <c r="L42" s="1"/>
      <c r="M42" s="1"/>
      <c r="N42" s="1"/>
      <c r="O42" s="1"/>
      <c r="P42" s="1"/>
      <c r="Q42" s="1"/>
      <c r="R42" s="1"/>
      <c r="S42" s="1"/>
      <c r="T42" s="1"/>
      <c r="U42" s="1"/>
      <c r="V42" s="1"/>
      <c r="W42" s="1"/>
      <c r="X42" s="1"/>
      <c r="Y42" s="1"/>
      <c r="Z42" s="1"/>
      <c r="AA42" s="1"/>
      <c r="AB42" s="1"/>
    </row>
    <row r="43" spans="1:28" ht="98">
      <c r="A43" s="18" t="s">
        <v>6</v>
      </c>
      <c r="B43" s="57" t="s">
        <v>53</v>
      </c>
      <c r="C43" s="37" t="s">
        <v>87</v>
      </c>
      <c r="D43" s="20" t="s">
        <v>88</v>
      </c>
      <c r="E43" s="20" t="s">
        <v>89</v>
      </c>
      <c r="F43" s="22"/>
      <c r="G43" s="15"/>
      <c r="H43" s="1"/>
      <c r="I43" s="1"/>
      <c r="J43" s="1"/>
      <c r="K43" s="1"/>
      <c r="L43" s="1"/>
      <c r="M43" s="1"/>
      <c r="N43" s="1"/>
      <c r="O43" s="1"/>
      <c r="P43" s="1"/>
      <c r="Q43" s="1"/>
      <c r="R43" s="1"/>
      <c r="S43" s="1"/>
      <c r="T43" s="1"/>
      <c r="U43" s="1"/>
      <c r="V43" s="1"/>
      <c r="W43" s="1"/>
      <c r="X43" s="1"/>
      <c r="Y43" s="1"/>
      <c r="Z43" s="1"/>
      <c r="AA43" s="1"/>
      <c r="AB43" s="1"/>
    </row>
    <row r="44" spans="1:28" ht="13">
      <c r="A44" s="23" t="s">
        <v>10</v>
      </c>
      <c r="B44" s="58"/>
      <c r="C44" s="24" t="s">
        <v>50</v>
      </c>
      <c r="D44" s="25">
        <v>685</v>
      </c>
      <c r="E44" s="25">
        <v>2000</v>
      </c>
      <c r="F44" s="39">
        <f>(E44-D44)/E44*100</f>
        <v>65.75</v>
      </c>
      <c r="G44" s="38">
        <f>(100-F44)/100</f>
        <v>0.34250000000000003</v>
      </c>
      <c r="H44" s="1"/>
      <c r="I44" s="1"/>
      <c r="J44" s="1"/>
      <c r="K44" s="1"/>
      <c r="L44" s="1"/>
      <c r="M44" s="1"/>
      <c r="N44" s="1"/>
      <c r="O44" s="1"/>
      <c r="P44" s="1"/>
      <c r="Q44" s="1"/>
      <c r="R44" s="1"/>
      <c r="S44" s="1"/>
      <c r="T44" s="1"/>
      <c r="U44" s="1"/>
      <c r="V44" s="1"/>
      <c r="W44" s="1"/>
      <c r="X44" s="1"/>
      <c r="Y44" s="1"/>
      <c r="Z44" s="1"/>
      <c r="AA44" s="1"/>
      <c r="AB44" s="1"/>
    </row>
    <row r="45" spans="1:28" ht="55.5" customHeight="1">
      <c r="A45" s="18" t="s">
        <v>6</v>
      </c>
      <c r="B45" s="58"/>
      <c r="C45" s="40" t="s">
        <v>90</v>
      </c>
      <c r="D45" s="20" t="s">
        <v>91</v>
      </c>
      <c r="E45" s="20" t="s">
        <v>92</v>
      </c>
      <c r="F45" s="22"/>
      <c r="G45" s="15"/>
      <c r="H45" s="1"/>
      <c r="I45" s="1"/>
      <c r="J45" s="1"/>
      <c r="K45" s="1"/>
      <c r="L45" s="1"/>
      <c r="M45" s="1"/>
      <c r="N45" s="1"/>
      <c r="O45" s="1"/>
      <c r="P45" s="1"/>
      <c r="Q45" s="1"/>
      <c r="R45" s="1"/>
      <c r="S45" s="1"/>
      <c r="T45" s="1"/>
      <c r="U45" s="1"/>
      <c r="V45" s="1"/>
      <c r="W45" s="1"/>
      <c r="X45" s="1"/>
      <c r="Y45" s="1"/>
      <c r="Z45" s="1"/>
      <c r="AA45" s="1"/>
      <c r="AB45" s="1"/>
    </row>
    <row r="46" spans="1:28" ht="13">
      <c r="A46" s="23" t="s">
        <v>10</v>
      </c>
      <c r="B46" s="59"/>
      <c r="C46" s="28" t="s">
        <v>51</v>
      </c>
      <c r="D46" s="48">
        <v>7226</v>
      </c>
      <c r="E46" s="29">
        <v>35000</v>
      </c>
      <c r="F46" s="39">
        <f>(E46-D46)/E46*100</f>
        <v>79.354285714285709</v>
      </c>
      <c r="G46" s="38">
        <f>(100-F46)/100</f>
        <v>0.20645714285714292</v>
      </c>
      <c r="H46" s="1"/>
      <c r="I46" s="1"/>
      <c r="J46" s="1"/>
      <c r="K46" s="1"/>
      <c r="L46" s="1"/>
      <c r="M46" s="1"/>
      <c r="N46" s="1"/>
      <c r="O46" s="1"/>
      <c r="P46" s="1"/>
      <c r="Q46" s="1"/>
      <c r="R46" s="1"/>
      <c r="S46" s="1"/>
      <c r="T46" s="1"/>
      <c r="U46" s="1"/>
      <c r="V46" s="1"/>
      <c r="W46" s="1"/>
      <c r="X46" s="1"/>
      <c r="Y46" s="1"/>
      <c r="Z46" s="1"/>
      <c r="AA46" s="1"/>
      <c r="AB46" s="1"/>
    </row>
    <row r="47" spans="1:28" ht="13">
      <c r="A47" s="49" t="s">
        <v>54</v>
      </c>
      <c r="B47" s="50"/>
      <c r="C47" s="50"/>
      <c r="D47" s="50"/>
      <c r="E47" s="51"/>
      <c r="F47" s="42"/>
      <c r="G47" s="42">
        <f>AVERAGE(G43:G46)</f>
        <v>0.27447857142857146</v>
      </c>
      <c r="H47" s="1"/>
      <c r="I47" s="39">
        <f>119434.412303762*G47</f>
        <v>32782.186868547593</v>
      </c>
      <c r="J47" s="1"/>
      <c r="K47" s="1"/>
      <c r="L47" s="1"/>
      <c r="M47" s="1"/>
      <c r="N47" s="1"/>
      <c r="O47" s="1"/>
      <c r="P47" s="1"/>
      <c r="Q47" s="1"/>
      <c r="R47" s="1"/>
      <c r="S47" s="1"/>
      <c r="T47" s="1"/>
      <c r="U47" s="1"/>
      <c r="V47" s="1"/>
      <c r="W47" s="1"/>
      <c r="X47" s="1"/>
      <c r="Y47" s="1"/>
      <c r="Z47" s="1"/>
      <c r="AA47" s="1"/>
      <c r="AB47" s="1"/>
    </row>
    <row r="48" spans="1:28" ht="13">
      <c r="A48" s="49" t="s">
        <v>55</v>
      </c>
      <c r="B48" s="50"/>
      <c r="C48" s="50"/>
      <c r="D48" s="50"/>
      <c r="E48" s="51"/>
      <c r="F48" s="33"/>
      <c r="G48" s="33">
        <f>F18*G32*G37*G42*G47</f>
        <v>8421.74902573697</v>
      </c>
      <c r="H48" s="1"/>
      <c r="I48" s="1"/>
      <c r="J48" s="1"/>
      <c r="K48" s="1"/>
      <c r="L48" s="1"/>
      <c r="M48" s="1"/>
      <c r="N48" s="1"/>
      <c r="O48" s="1"/>
      <c r="P48" s="1"/>
      <c r="Q48" s="1"/>
      <c r="R48" s="1"/>
      <c r="S48" s="1"/>
      <c r="T48" s="1"/>
      <c r="U48" s="1"/>
      <c r="V48" s="1"/>
      <c r="W48" s="1"/>
      <c r="X48" s="1"/>
      <c r="Y48" s="1"/>
      <c r="Z48" s="1"/>
      <c r="AA48" s="1"/>
      <c r="AB48" s="1"/>
    </row>
    <row r="49" spans="1:28" ht="13">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row>
    <row r="50" spans="1:28" ht="13">
      <c r="A50" s="1"/>
      <c r="B50" s="1"/>
      <c r="C50" s="1"/>
      <c r="D50" s="1"/>
      <c r="E50" s="1"/>
      <c r="F50" s="1"/>
      <c r="G50" s="1"/>
      <c r="H50" s="1"/>
      <c r="I50" s="1"/>
      <c r="J50" s="1"/>
      <c r="K50" s="1"/>
      <c r="L50" s="1"/>
      <c r="M50" s="1"/>
      <c r="N50" s="1"/>
      <c r="O50" s="1"/>
      <c r="P50" s="1"/>
      <c r="Q50" s="1"/>
      <c r="R50" s="1"/>
      <c r="S50" s="1"/>
      <c r="T50" s="1"/>
      <c r="U50" s="1"/>
      <c r="V50" s="1"/>
      <c r="W50" s="1"/>
      <c r="X50" s="1"/>
      <c r="Y50" s="1"/>
      <c r="Z50" s="1"/>
      <c r="AA50" s="1"/>
      <c r="AB50" s="1"/>
    </row>
    <row r="51" spans="1:28" ht="42">
      <c r="A51" s="1"/>
      <c r="B51" s="1"/>
      <c r="C51" s="1"/>
      <c r="D51" s="1"/>
      <c r="E51" s="1"/>
      <c r="G51" s="8" t="s">
        <v>93</v>
      </c>
      <c r="H51" s="1"/>
      <c r="I51" s="1"/>
      <c r="J51" s="1"/>
      <c r="K51" s="1"/>
      <c r="L51" s="1"/>
      <c r="M51" s="1"/>
      <c r="N51" s="1"/>
      <c r="O51" s="1"/>
      <c r="P51" s="1"/>
      <c r="Q51" s="1"/>
      <c r="R51" s="1"/>
      <c r="S51" s="1"/>
      <c r="T51" s="1"/>
      <c r="U51" s="1"/>
      <c r="V51" s="1"/>
      <c r="W51" s="1"/>
      <c r="X51" s="1"/>
      <c r="Y51" s="1"/>
      <c r="Z51" s="1"/>
      <c r="AA51" s="1"/>
      <c r="AB51" s="1"/>
    </row>
    <row r="52" spans="1:28" ht="13">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row>
    <row r="53" spans="1:28" ht="13">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row>
    <row r="54" spans="1:28" ht="13">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row>
    <row r="55" spans="1:28" ht="13">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row>
    <row r="56" spans="1:28" ht="13">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row>
    <row r="57" spans="1:28" ht="13">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row>
    <row r="58" spans="1:28" ht="13">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row>
    <row r="59" spans="1:28" ht="13">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row>
    <row r="60" spans="1:28" ht="13">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row>
    <row r="61" spans="1:28" ht="37.5" customHeight="1">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row>
    <row r="62" spans="1:28" ht="13">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row>
    <row r="63" spans="1:28" ht="13">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row>
    <row r="64" spans="1:28" ht="13">
      <c r="A64" s="1"/>
      <c r="B64" s="1"/>
      <c r="C64" s="1"/>
      <c r="D64" s="1"/>
      <c r="E64" s="1"/>
      <c r="F64" s="1"/>
      <c r="G64" s="1"/>
      <c r="H64" s="1"/>
      <c r="I64" s="1"/>
      <c r="J64" s="1"/>
      <c r="K64" s="1"/>
      <c r="L64" s="1"/>
      <c r="M64" s="1"/>
      <c r="N64" s="1"/>
      <c r="O64" s="1"/>
      <c r="P64" s="1"/>
      <c r="Q64" s="1"/>
      <c r="R64" s="1"/>
      <c r="S64" s="1"/>
      <c r="T64" s="1"/>
      <c r="U64" s="1"/>
      <c r="V64" s="1"/>
      <c r="W64" s="1"/>
      <c r="X64" s="1"/>
      <c r="Y64" s="1"/>
      <c r="Z64" s="1"/>
      <c r="AA64" s="1"/>
      <c r="AB64" s="1"/>
    </row>
    <row r="65" spans="1:28" ht="13">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row>
    <row r="66" spans="1:28" ht="13">
      <c r="A66" s="1"/>
      <c r="B66" s="1"/>
      <c r="C66" s="1"/>
      <c r="D66" s="1"/>
      <c r="E66" s="1"/>
      <c r="F66" s="1"/>
      <c r="G66" s="1"/>
      <c r="H66" s="1"/>
      <c r="I66" s="1"/>
      <c r="J66" s="1"/>
      <c r="K66" s="1"/>
      <c r="L66" s="1"/>
      <c r="M66" s="1"/>
      <c r="N66" s="1"/>
      <c r="O66" s="1"/>
      <c r="P66" s="1"/>
      <c r="Q66" s="1"/>
      <c r="R66" s="1"/>
      <c r="S66" s="1"/>
      <c r="T66" s="1"/>
      <c r="U66" s="1"/>
      <c r="V66" s="1"/>
      <c r="W66" s="1"/>
      <c r="X66" s="1"/>
      <c r="Y66" s="1"/>
      <c r="Z66" s="1"/>
      <c r="AA66" s="1"/>
      <c r="AB66" s="1"/>
    </row>
    <row r="67" spans="1:28" ht="13">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row>
    <row r="68" spans="1:28" ht="13">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row>
    <row r="69" spans="1:28" ht="13">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row>
    <row r="70" spans="1:28" ht="13">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row>
    <row r="71" spans="1:28" ht="13">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row>
    <row r="72" spans="1:28" ht="13">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row>
    <row r="73" spans="1:28" ht="13">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row>
    <row r="74" spans="1:28" ht="13">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row>
    <row r="75" spans="1:28" ht="13">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row>
    <row r="76" spans="1:28" ht="13">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row>
    <row r="77" spans="1:28" ht="13">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row>
    <row r="78" spans="1:28" ht="13">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row>
    <row r="79" spans="1:28" ht="13">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row>
    <row r="80" spans="1:28" ht="13">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row>
    <row r="81" spans="1:28" ht="13">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row>
    <row r="82" spans="1:28" ht="13">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row>
    <row r="83" spans="1:28" ht="13">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row>
    <row r="84" spans="1:28" ht="13">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row>
    <row r="85" spans="1:28" ht="13">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row>
    <row r="86" spans="1:28" ht="13">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row>
    <row r="87" spans="1:28" ht="13">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row>
    <row r="88" spans="1:28" ht="13">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row>
    <row r="89" spans="1:28" ht="13">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row>
    <row r="90" spans="1:28" ht="13">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row>
    <row r="91" spans="1:28" ht="13">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row>
    <row r="92" spans="1:28" ht="13">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row>
    <row r="93" spans="1:28" ht="13">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row>
    <row r="94" spans="1:28" ht="13">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row>
    <row r="95" spans="1:28" ht="13">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row>
    <row r="96" spans="1:28" ht="13">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row>
    <row r="97" spans="1:28" ht="13">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row>
    <row r="98" spans="1:28" ht="13">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row>
    <row r="99" spans="1:28" ht="13">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row>
    <row r="100" spans="1:28" ht="13">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row>
    <row r="101" spans="1:28" ht="13">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row>
    <row r="102" spans="1:28" ht="13">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row>
    <row r="103" spans="1:28" ht="13">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row>
    <row r="104" spans="1:28" ht="13">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row>
    <row r="105" spans="1:28" ht="13">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row>
    <row r="106" spans="1:28" ht="13">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row>
    <row r="107" spans="1:28" ht="13">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row>
    <row r="108" spans="1:28" ht="13">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row>
    <row r="109" spans="1:28" ht="13">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row>
    <row r="110" spans="1:28" ht="13">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row>
    <row r="111" spans="1:28" ht="13">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row>
    <row r="112" spans="1:28" ht="13">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row>
    <row r="113" spans="1:28" ht="13">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row>
    <row r="114" spans="1:28" ht="13">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row>
    <row r="115" spans="1:28" ht="13">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row>
    <row r="116" spans="1:28" ht="13">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row>
    <row r="117" spans="1:28" ht="13">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row>
    <row r="118" spans="1:28" ht="13">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row>
    <row r="119" spans="1:28" ht="13">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row>
    <row r="120" spans="1:28" ht="13">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row>
    <row r="121" spans="1:28" ht="13">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row>
    <row r="122" spans="1:28" ht="13">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row>
    <row r="123" spans="1:28" ht="1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row>
    <row r="124" spans="1:28" ht="13">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row>
    <row r="125" spans="1:28" ht="13">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row>
    <row r="126" spans="1:28" ht="13">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row>
    <row r="127" spans="1:28" ht="13">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row>
    <row r="128" spans="1:28" ht="13">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row>
    <row r="129" spans="1:28" ht="13">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row>
    <row r="130" spans="1:28" ht="13">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row>
    <row r="131" spans="1:28" ht="13">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row>
    <row r="132" spans="1:28" ht="13">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row>
    <row r="133" spans="1:28" ht="1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row>
    <row r="134" spans="1:28" ht="13">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row>
    <row r="135" spans="1:28" ht="13">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row>
    <row r="136" spans="1:28" ht="13">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row>
    <row r="137" spans="1:28" ht="13">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row>
    <row r="138" spans="1:28" ht="13">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row>
    <row r="139" spans="1:28" ht="13">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row>
    <row r="140" spans="1:28" ht="13">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row>
    <row r="141" spans="1:28" ht="13">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row>
    <row r="142" spans="1:28" ht="13">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row>
    <row r="143" spans="1:28" ht="1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row>
    <row r="144" spans="1:28" ht="13">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row>
    <row r="145" spans="1:28" ht="13">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row>
    <row r="146" spans="1:28" ht="13">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row>
    <row r="147" spans="1:28" ht="13">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row>
    <row r="148" spans="1:28" ht="13">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row>
    <row r="149" spans="1:28" ht="13">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row>
    <row r="150" spans="1:28" ht="13">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row>
    <row r="151" spans="1:28" ht="13">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row>
    <row r="152" spans="1:28" ht="13">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row>
    <row r="153" spans="1:28" ht="1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row>
    <row r="154" spans="1:28" ht="13">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row>
    <row r="155" spans="1:28" ht="13">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row>
    <row r="156" spans="1:28" ht="13">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row>
    <row r="157" spans="1:28" ht="13">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row>
    <row r="158" spans="1:28" ht="13">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row>
    <row r="159" spans="1:28" ht="13">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row>
    <row r="160" spans="1:28" ht="13">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row>
    <row r="161" spans="1:28" ht="13">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row>
    <row r="162" spans="1:28" ht="13">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row>
    <row r="163" spans="1:28" ht="1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row>
    <row r="164" spans="1:28" ht="13">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row>
    <row r="165" spans="1:28" ht="13">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row>
    <row r="166" spans="1:28" ht="13">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row>
    <row r="167" spans="1:28" ht="13">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row>
    <row r="168" spans="1:28" ht="13">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row>
    <row r="169" spans="1:28" ht="13">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row>
    <row r="170" spans="1:28" ht="13">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row>
    <row r="171" spans="1:28" ht="13">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row>
    <row r="172" spans="1:28" ht="13">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row>
    <row r="173" spans="1:28" ht="1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row>
    <row r="174" spans="1:28" ht="13">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row>
    <row r="175" spans="1:28" ht="13">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row>
    <row r="176" spans="1:28" ht="13">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row>
    <row r="177" spans="1:28" ht="13">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row>
    <row r="178" spans="1:28" ht="13">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row>
    <row r="179" spans="1:28" ht="13">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row>
    <row r="180" spans="1:28" ht="13">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row>
    <row r="181" spans="1:28" ht="13">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row>
    <row r="182" spans="1:28" ht="13">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row>
    <row r="183" spans="1:28" ht="1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row>
    <row r="184" spans="1:28" ht="13">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row>
    <row r="185" spans="1:28" ht="13">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row>
    <row r="186" spans="1:28" ht="13">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row>
    <row r="187" spans="1:28" ht="13">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row>
    <row r="188" spans="1:28" ht="13">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row>
    <row r="189" spans="1:28" ht="13">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row>
    <row r="190" spans="1:28" ht="13">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row>
    <row r="191" spans="1:28" ht="13">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row>
    <row r="192" spans="1:28" ht="13">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row>
    <row r="193" spans="1:28" ht="1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row>
    <row r="194" spans="1:28" ht="13">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row>
    <row r="195" spans="1:28" ht="13">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row>
    <row r="196" spans="1:28" ht="13">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row>
    <row r="197" spans="1:28" ht="13">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row>
    <row r="198" spans="1:28" ht="13">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row>
    <row r="199" spans="1:28" ht="13">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row>
    <row r="200" spans="1:28" ht="13">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row>
    <row r="201" spans="1:28" ht="13">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row>
    <row r="202" spans="1:28" ht="13">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row>
    <row r="203" spans="1:28" ht="1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row>
    <row r="204" spans="1:28" ht="13">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row>
    <row r="205" spans="1:28" ht="13">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row>
    <row r="206" spans="1:28" ht="13">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row>
    <row r="207" spans="1:28" ht="13">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row>
    <row r="208" spans="1:28" ht="13">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row>
    <row r="209" spans="1:28" ht="13">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row>
    <row r="210" spans="1:28" ht="13">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row>
    <row r="211" spans="1:28" ht="13">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row>
    <row r="212" spans="1:28" ht="13">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row>
    <row r="213" spans="1:28" ht="1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row>
    <row r="214" spans="1:28" ht="13">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row>
    <row r="215" spans="1:28" ht="13">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row>
    <row r="216" spans="1:28" ht="13">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row>
    <row r="217" spans="1:28" ht="13">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row>
    <row r="218" spans="1:28" ht="13">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row>
    <row r="219" spans="1:28" ht="13">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row>
    <row r="220" spans="1:28" ht="13">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row>
    <row r="221" spans="1:28" ht="13">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row>
    <row r="222" spans="1:28" ht="13">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row>
    <row r="223" spans="1:28" ht="1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row>
    <row r="224" spans="1:28" ht="13">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row>
    <row r="225" spans="1:28" ht="13">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row>
    <row r="226" spans="1:28" ht="13">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row>
    <row r="227" spans="1:28" ht="13">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row>
    <row r="228" spans="1:28" ht="13">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row>
    <row r="229" spans="1:28" ht="13">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row>
    <row r="230" spans="1:28" ht="13">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row>
    <row r="231" spans="1:28" ht="13">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row>
    <row r="232" spans="1:28" ht="13">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row>
    <row r="233" spans="1:28" ht="1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row>
    <row r="234" spans="1:28" ht="13">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row>
    <row r="235" spans="1:28" ht="13">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row>
    <row r="236" spans="1:28" ht="13">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row>
    <row r="237" spans="1:28" ht="13">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row>
    <row r="238" spans="1:28" ht="13">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row>
    <row r="239" spans="1:28" ht="13">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row>
    <row r="240" spans="1:28" ht="13">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row>
    <row r="241" spans="1:28" ht="13">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row>
    <row r="242" spans="1:28" ht="13">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row>
    <row r="243" spans="1:28" ht="1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row>
    <row r="244" spans="1:28" ht="13">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row>
    <row r="245" spans="1:28" ht="13">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row>
    <row r="246" spans="1:28" ht="13">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row>
    <row r="247" spans="1:28" ht="13">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row>
    <row r="248" spans="1:28" ht="13">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row>
    <row r="249" spans="1:28" ht="13">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row>
    <row r="250" spans="1:28" ht="13">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row>
    <row r="251" spans="1:28" ht="13">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row>
    <row r="252" spans="1:28" ht="13">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row>
    <row r="253" spans="1:28" ht="1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row>
    <row r="254" spans="1:28" ht="13">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row>
    <row r="255" spans="1:28" ht="13">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row>
    <row r="256" spans="1:28" ht="13">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row>
    <row r="257" spans="1:28" ht="13">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row>
    <row r="258" spans="1:28" ht="13">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row>
    <row r="259" spans="1:28" ht="13">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row>
    <row r="260" spans="1:28" ht="13">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row>
    <row r="261" spans="1:28" ht="13">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row>
    <row r="262" spans="1:28" ht="13">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row>
    <row r="263" spans="1:28" ht="1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row>
    <row r="264" spans="1:28" ht="13">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row>
    <row r="265" spans="1:28" ht="13">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row>
    <row r="266" spans="1:28" ht="13">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row>
    <row r="267" spans="1:28" ht="13">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row>
    <row r="268" spans="1:28" ht="13">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row>
    <row r="269" spans="1:28" ht="13">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row>
    <row r="270" spans="1:28" ht="13">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row>
    <row r="271" spans="1:28" ht="13">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row>
    <row r="272" spans="1:28" ht="13">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row>
    <row r="273" spans="1:28" ht="1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row>
    <row r="274" spans="1:28" ht="13">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row>
    <row r="275" spans="1:28" ht="13">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row>
    <row r="276" spans="1:28" ht="13">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row>
    <row r="277" spans="1:28" ht="13">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row>
    <row r="278" spans="1:28" ht="13">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row>
    <row r="279" spans="1:28" ht="13">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row>
    <row r="280" spans="1:28" ht="13">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row>
    <row r="281" spans="1:28" ht="13">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row>
    <row r="282" spans="1:28" ht="13">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row>
    <row r="283" spans="1:28" ht="1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row>
    <row r="284" spans="1:28" ht="13">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row>
    <row r="285" spans="1:28" ht="13">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row>
    <row r="286" spans="1:28" ht="13">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row>
    <row r="287" spans="1:28" ht="13">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row>
    <row r="288" spans="1:28" ht="13">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row>
    <row r="289" spans="1:28" ht="13">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row>
    <row r="290" spans="1:28" ht="13">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row>
    <row r="291" spans="1:28" ht="13">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row>
    <row r="292" spans="1:28" ht="13">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row>
    <row r="293" spans="1:28" ht="1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row>
    <row r="294" spans="1:28" ht="13">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row>
    <row r="295" spans="1:28" ht="13">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row>
    <row r="296" spans="1:28" ht="13">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row>
    <row r="297" spans="1:28" ht="13">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row>
    <row r="298" spans="1:28" ht="13">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row>
    <row r="299" spans="1:28" ht="13">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row>
    <row r="300" spans="1:28" ht="13">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row>
    <row r="301" spans="1:28" ht="13">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row>
    <row r="302" spans="1:28" ht="13">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row>
    <row r="303" spans="1:28" ht="1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row>
    <row r="304" spans="1:28" ht="13">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row>
    <row r="305" spans="1:28" ht="13">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row>
    <row r="306" spans="1:28" ht="13">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row>
    <row r="307" spans="1:28" ht="13">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row>
    <row r="308" spans="1:28" ht="13">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row>
    <row r="309" spans="1:28" ht="13">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row>
    <row r="310" spans="1:28" ht="13">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row>
    <row r="311" spans="1:28" ht="13">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row>
    <row r="312" spans="1:28" ht="13">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row>
    <row r="313" spans="1:28" ht="1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row>
    <row r="314" spans="1:28" ht="13">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row>
    <row r="315" spans="1:28" ht="13">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row>
    <row r="316" spans="1:28" ht="13">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row>
    <row r="317" spans="1:28" ht="13">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row>
    <row r="318" spans="1:28" ht="13">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row>
    <row r="319" spans="1:28" ht="13">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row>
    <row r="320" spans="1:28" ht="13">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row>
    <row r="321" spans="1:28" ht="13">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row>
    <row r="322" spans="1:28" ht="13">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row>
    <row r="323" spans="1:28" ht="1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row>
    <row r="324" spans="1:28" ht="13">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row>
    <row r="325" spans="1:28" ht="13">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row>
    <row r="326" spans="1:28" ht="13">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row>
    <row r="327" spans="1:28" ht="13">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row>
    <row r="328" spans="1:28" ht="13">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row>
    <row r="329" spans="1:28" ht="13">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row>
    <row r="330" spans="1:28" ht="13">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row>
    <row r="331" spans="1:28" ht="13">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row>
    <row r="332" spans="1:28" ht="13">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row>
    <row r="333" spans="1:28" ht="1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row>
    <row r="334" spans="1:28" ht="13">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row>
    <row r="335" spans="1:28" ht="13">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row>
    <row r="336" spans="1:28" ht="13">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row>
    <row r="337" spans="1:28" ht="13">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row>
    <row r="338" spans="1:28" ht="13">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row>
    <row r="339" spans="1:28" ht="13">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row>
    <row r="340" spans="1:28" ht="13">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row>
    <row r="341" spans="1:28" ht="13">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row>
    <row r="342" spans="1:28" ht="13">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row>
    <row r="343" spans="1:28" ht="1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row>
    <row r="344" spans="1:28" ht="13">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row>
    <row r="345" spans="1:28" ht="13">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row>
    <row r="346" spans="1:28" ht="13">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row>
    <row r="347" spans="1:28" ht="13">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row>
    <row r="348" spans="1:28" ht="13">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row>
    <row r="349" spans="1:28" ht="13">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row>
    <row r="350" spans="1:28" ht="13">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row>
    <row r="351" spans="1:28" ht="13">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row>
    <row r="352" spans="1:28" ht="13">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row>
    <row r="353" spans="1:28" ht="1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row>
    <row r="354" spans="1:28" ht="13">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row>
    <row r="355" spans="1:28" ht="13">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row>
    <row r="356" spans="1:28" ht="13">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row>
    <row r="357" spans="1:28" ht="13">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row>
    <row r="358" spans="1:28" ht="13">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row>
    <row r="359" spans="1:28" ht="13">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row>
    <row r="360" spans="1:28" ht="13">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row>
    <row r="361" spans="1:28" ht="13">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row>
    <row r="362" spans="1:28" ht="13">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row>
    <row r="363" spans="1:28" ht="13">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row>
    <row r="364" spans="1:28" ht="13">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row>
    <row r="365" spans="1:28" ht="13">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row>
    <row r="366" spans="1:28" ht="13">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row>
    <row r="367" spans="1:28" ht="13">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row>
    <row r="368" spans="1:28" ht="13">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row>
    <row r="369" spans="1:28" ht="13">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row>
    <row r="370" spans="1:28" ht="13">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row>
    <row r="371" spans="1:28" ht="13">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row>
    <row r="372" spans="1:28" ht="13">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row>
    <row r="373" spans="1:28" ht="13">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row>
    <row r="374" spans="1:28" ht="13">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row>
    <row r="375" spans="1:28" ht="13">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row>
    <row r="376" spans="1:28" ht="13">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row>
    <row r="377" spans="1:28" ht="13">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row>
    <row r="378" spans="1:28" ht="13">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row>
    <row r="379" spans="1:28" ht="13">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row>
    <row r="380" spans="1:28" ht="13">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row>
    <row r="381" spans="1:28" ht="13">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row>
    <row r="382" spans="1:28" ht="13">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row>
    <row r="383" spans="1:28" ht="13">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row>
    <row r="384" spans="1:28" ht="13">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row>
    <row r="385" spans="1:28" ht="13">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row>
    <row r="386" spans="1:28" ht="13">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row>
    <row r="387" spans="1:28" ht="13">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row>
    <row r="388" spans="1:28" ht="13">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row>
    <row r="389" spans="1:28" ht="13">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row>
    <row r="390" spans="1:28" ht="13">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row>
    <row r="391" spans="1:28" ht="13">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row>
    <row r="392" spans="1:28" ht="13">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row>
    <row r="393" spans="1:28" ht="13">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row>
    <row r="394" spans="1:28" ht="13">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row>
    <row r="395" spans="1:28" ht="13">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row>
    <row r="396" spans="1:28" ht="13">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row>
    <row r="397" spans="1:28" ht="13">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row>
    <row r="398" spans="1:28" ht="13">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row>
    <row r="399" spans="1:28" ht="13">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row>
    <row r="400" spans="1:28" ht="13">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row>
    <row r="401" spans="1:28" ht="13">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row>
    <row r="402" spans="1:28" ht="13">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row>
    <row r="403" spans="1:28" ht="13">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row>
    <row r="404" spans="1:28" ht="13">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row>
    <row r="405" spans="1:28" ht="13">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row>
    <row r="406" spans="1:28" ht="13">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row>
    <row r="407" spans="1:28" ht="13">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row>
    <row r="408" spans="1:28" ht="13">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row>
    <row r="409" spans="1:28" ht="13">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row>
    <row r="410" spans="1:28" ht="13">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row>
    <row r="411" spans="1:28" ht="13">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row>
    <row r="412" spans="1:28" ht="13">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row>
    <row r="413" spans="1:28" ht="13">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row>
    <row r="414" spans="1:28" ht="13">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row>
    <row r="415" spans="1:28" ht="13">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row>
    <row r="416" spans="1:28" ht="13">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row>
    <row r="417" spans="1:28" ht="13">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row>
    <row r="418" spans="1:28" ht="13">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c r="AB418" s="1"/>
    </row>
    <row r="419" spans="1:28" ht="13">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row>
    <row r="420" spans="1:28" ht="13">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c r="AB420" s="1"/>
    </row>
    <row r="421" spans="1:28" ht="13">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c r="AB421" s="1"/>
    </row>
    <row r="422" spans="1:28" ht="13">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c r="AB422" s="1"/>
    </row>
    <row r="423" spans="1:28" ht="13">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c r="AB423" s="1"/>
    </row>
    <row r="424" spans="1:28" ht="13">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c r="AB424" s="1"/>
    </row>
    <row r="425" spans="1:28" ht="13">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c r="AB425" s="1"/>
    </row>
    <row r="426" spans="1:28" ht="13">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c r="AB426" s="1"/>
    </row>
    <row r="427" spans="1:28" ht="13">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row>
    <row r="428" spans="1:28" ht="13">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c r="AB428" s="1"/>
    </row>
    <row r="429" spans="1:28" ht="13">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c r="AB429" s="1"/>
    </row>
    <row r="430" spans="1:28" ht="13">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c r="AB430" s="1"/>
    </row>
    <row r="431" spans="1:28" ht="13">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c r="AB431" s="1"/>
    </row>
    <row r="432" spans="1:28" ht="13">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c r="AB432" s="1"/>
    </row>
    <row r="433" spans="1:28" ht="13">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c r="AB433" s="1"/>
    </row>
    <row r="434" spans="1:28" ht="13">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c r="AB434" s="1"/>
    </row>
    <row r="435" spans="1:28" ht="13">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c r="AB435" s="1"/>
    </row>
    <row r="436" spans="1:28" ht="13">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c r="AB436" s="1"/>
    </row>
    <row r="437" spans="1:28" ht="13">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c r="AB437" s="1"/>
    </row>
    <row r="438" spans="1:28" ht="13">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c r="AB438" s="1"/>
    </row>
    <row r="439" spans="1:28" ht="13">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c r="AB439" s="1"/>
    </row>
    <row r="440" spans="1:28" ht="13">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c r="AB440" s="1"/>
    </row>
    <row r="441" spans="1:28" ht="13">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c r="AB441" s="1"/>
    </row>
    <row r="442" spans="1:28" ht="13">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c r="AB442" s="1"/>
    </row>
    <row r="443" spans="1:28" ht="13">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c r="AB443" s="1"/>
    </row>
    <row r="444" spans="1:28" ht="13">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c r="AB444" s="1"/>
    </row>
    <row r="445" spans="1:28" ht="13">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c r="AB445" s="1"/>
    </row>
    <row r="446" spans="1:28" ht="13">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c r="AB446" s="1"/>
    </row>
    <row r="447" spans="1:28" ht="13">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c r="AB447" s="1"/>
    </row>
    <row r="448" spans="1:28" ht="13">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c r="AB448" s="1"/>
    </row>
    <row r="449" spans="1:28" ht="13">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c r="AB449" s="1"/>
    </row>
    <row r="450" spans="1:28" ht="13">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c r="AB450" s="1"/>
    </row>
    <row r="451" spans="1:28" ht="13">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c r="AB451" s="1"/>
    </row>
    <row r="452" spans="1:28" ht="13">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c r="AB452" s="1"/>
    </row>
    <row r="453" spans="1:28" ht="13">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c r="AB453" s="1"/>
    </row>
    <row r="454" spans="1:28" ht="13">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c r="AB454" s="1"/>
    </row>
    <row r="455" spans="1:28" ht="13">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c r="AB455" s="1"/>
    </row>
    <row r="456" spans="1:28" ht="13">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c r="AB456" s="1"/>
    </row>
    <row r="457" spans="1:28" ht="13">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c r="AB457" s="1"/>
    </row>
    <row r="458" spans="1:28" ht="13">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row>
    <row r="459" spans="1:28" ht="13">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c r="AB459" s="1"/>
    </row>
    <row r="460" spans="1:28" ht="13">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c r="AB460" s="1"/>
    </row>
    <row r="461" spans="1:28" ht="13">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c r="AB461" s="1"/>
    </row>
    <row r="462" spans="1:28" ht="13">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c r="AB462" s="1"/>
    </row>
    <row r="463" spans="1:28" ht="13">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c r="AB463" s="1"/>
    </row>
    <row r="464" spans="1:28" ht="13">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c r="AB464" s="1"/>
    </row>
    <row r="465" spans="1:28" ht="13">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c r="AB465" s="1"/>
    </row>
    <row r="466" spans="1:28" ht="13">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c r="AB466" s="1"/>
    </row>
    <row r="467" spans="1:28" ht="13">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c r="AB467" s="1"/>
    </row>
    <row r="468" spans="1:28" ht="13">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c r="AB468" s="1"/>
    </row>
    <row r="469" spans="1:28" ht="13">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c r="AB469" s="1"/>
    </row>
    <row r="470" spans="1:28" ht="13">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c r="AB470" s="1"/>
    </row>
    <row r="471" spans="1:28" ht="13">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c r="AB471" s="1"/>
    </row>
    <row r="472" spans="1:28" ht="13">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c r="AB472" s="1"/>
    </row>
    <row r="473" spans="1:28" ht="13">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c r="AB473" s="1"/>
    </row>
    <row r="474" spans="1:28" ht="13">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c r="AB474" s="1"/>
    </row>
    <row r="475" spans="1:28" ht="13">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c r="AB475" s="1"/>
    </row>
    <row r="476" spans="1:28" ht="13">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c r="AB476" s="1"/>
    </row>
    <row r="477" spans="1:28" ht="13">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c r="AB477" s="1"/>
    </row>
    <row r="478" spans="1:28" ht="13">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c r="AB478" s="1"/>
    </row>
    <row r="479" spans="1:28" ht="13">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c r="AB479" s="1"/>
    </row>
    <row r="480" spans="1:28" ht="13">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c r="AB480" s="1"/>
    </row>
    <row r="481" spans="1:28" ht="13">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c r="AB481" s="1"/>
    </row>
    <row r="482" spans="1:28" ht="13">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c r="AB482" s="1"/>
    </row>
    <row r="483" spans="1:28" ht="13">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c r="AB483" s="1"/>
    </row>
    <row r="484" spans="1:28" ht="13">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c r="AB484" s="1"/>
    </row>
    <row r="485" spans="1:28" ht="13">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c r="AB485" s="1"/>
    </row>
    <row r="486" spans="1:28" ht="13">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c r="AB486" s="1"/>
    </row>
    <row r="487" spans="1:28" ht="13">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c r="AB487" s="1"/>
    </row>
    <row r="488" spans="1:28" ht="13">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c r="AB488" s="1"/>
    </row>
    <row r="489" spans="1:28" ht="13">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c r="AB489" s="1"/>
    </row>
    <row r="490" spans="1:28" ht="13">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c r="AB490" s="1"/>
    </row>
    <row r="491" spans="1:28" ht="13">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c r="AB491" s="1"/>
    </row>
    <row r="492" spans="1:28" ht="13">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c r="AB492" s="1"/>
    </row>
    <row r="493" spans="1:28" ht="13">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c r="AB493" s="1"/>
    </row>
    <row r="494" spans="1:28" ht="13">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c r="AB494" s="1"/>
    </row>
    <row r="495" spans="1:28" ht="13">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c r="AB495" s="1"/>
    </row>
    <row r="496" spans="1:28" ht="13">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c r="AB496" s="1"/>
    </row>
    <row r="497" spans="1:28" ht="13">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c r="AB497" s="1"/>
    </row>
    <row r="498" spans="1:28" ht="13">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c r="AB498" s="1"/>
    </row>
    <row r="499" spans="1:28" ht="13">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c r="AB499" s="1"/>
    </row>
    <row r="500" spans="1:28" ht="13">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c r="AB500" s="1"/>
    </row>
    <row r="501" spans="1:28" ht="13">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c r="AB501" s="1"/>
    </row>
    <row r="502" spans="1:28" ht="13">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c r="AB502" s="1"/>
    </row>
    <row r="503" spans="1:28" ht="13">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c r="AB503" s="1"/>
    </row>
    <row r="504" spans="1:28" ht="13">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c r="AB504" s="1"/>
    </row>
    <row r="505" spans="1:28" ht="13">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c r="AB505" s="1"/>
    </row>
    <row r="506" spans="1:28" ht="13">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c r="AB506" s="1"/>
    </row>
    <row r="507" spans="1:28" ht="13">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c r="AB507" s="1"/>
    </row>
    <row r="508" spans="1:28" ht="13">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c r="AB508" s="1"/>
    </row>
    <row r="509" spans="1:28" ht="13">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c r="AB509" s="1"/>
    </row>
    <row r="510" spans="1:28" ht="13">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c r="AB510" s="1"/>
    </row>
    <row r="511" spans="1:28" ht="13">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c r="AB511" s="1"/>
    </row>
    <row r="512" spans="1:28" ht="13">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c r="AB512" s="1"/>
    </row>
    <row r="513" spans="1:28" ht="13">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c r="AB513" s="1"/>
    </row>
    <row r="514" spans="1:28" ht="13">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c r="AB514" s="1"/>
    </row>
    <row r="515" spans="1:28" ht="13">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c r="AB515" s="1"/>
    </row>
    <row r="516" spans="1:28" ht="13">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c r="AB516" s="1"/>
    </row>
    <row r="517" spans="1:28" ht="13">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c r="AB517" s="1"/>
    </row>
    <row r="518" spans="1:28" ht="13">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c r="AB518" s="1"/>
    </row>
    <row r="519" spans="1:28" ht="13">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c r="AB519" s="1"/>
    </row>
    <row r="520" spans="1:28" ht="13">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c r="AB520" s="1"/>
    </row>
    <row r="521" spans="1:28" ht="13">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c r="AB521" s="1"/>
    </row>
    <row r="522" spans="1:28" ht="13">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c r="AB522" s="1"/>
    </row>
    <row r="523" spans="1:28" ht="13">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c r="AB523" s="1"/>
    </row>
    <row r="524" spans="1:28" ht="13">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c r="AB524" s="1"/>
    </row>
    <row r="525" spans="1:28" ht="13">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c r="AB525" s="1"/>
    </row>
    <row r="526" spans="1:28" ht="13">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c r="AB526" s="1"/>
    </row>
    <row r="527" spans="1:28" ht="13">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c r="AB527" s="1"/>
    </row>
    <row r="528" spans="1:28" ht="13">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c r="AB528" s="1"/>
    </row>
    <row r="529" spans="1:28" ht="13">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c r="AB529" s="1"/>
    </row>
    <row r="530" spans="1:28" ht="13">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c r="AB530" s="1"/>
    </row>
    <row r="531" spans="1:28" ht="13">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c r="AB531" s="1"/>
    </row>
    <row r="532" spans="1:28" ht="13">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c r="AB532" s="1"/>
    </row>
    <row r="533" spans="1:28" ht="13">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c r="AB533" s="1"/>
    </row>
    <row r="534" spans="1:28" ht="13">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c r="AB534" s="1"/>
    </row>
    <row r="535" spans="1:28" ht="13">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c r="AB535" s="1"/>
    </row>
    <row r="536" spans="1:28" ht="13">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c r="AB536" s="1"/>
    </row>
    <row r="537" spans="1:28" ht="13">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c r="AB537" s="1"/>
    </row>
    <row r="538" spans="1:28" ht="13">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c r="AB538" s="1"/>
    </row>
    <row r="539" spans="1:28" ht="13">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c r="AB539" s="1"/>
    </row>
    <row r="540" spans="1:28" ht="13">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c r="AB540" s="1"/>
    </row>
    <row r="541" spans="1:28" ht="13">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c r="AB541" s="1"/>
    </row>
    <row r="542" spans="1:28" ht="13">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c r="AB542" s="1"/>
    </row>
    <row r="543" spans="1:28" ht="13">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c r="AB543" s="1"/>
    </row>
    <row r="544" spans="1:28" ht="13">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c r="AB544" s="1"/>
    </row>
    <row r="545" spans="1:28" ht="13">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c r="AB545" s="1"/>
    </row>
    <row r="546" spans="1:28" ht="13">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c r="AB546" s="1"/>
    </row>
    <row r="547" spans="1:28" ht="13">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c r="AB547" s="1"/>
    </row>
    <row r="548" spans="1:28" ht="13">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c r="AB548" s="1"/>
    </row>
    <row r="549" spans="1:28" ht="13">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c r="AB549" s="1"/>
    </row>
    <row r="550" spans="1:28" ht="13">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c r="AB550" s="1"/>
    </row>
    <row r="551" spans="1:28" ht="13">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c r="AB551" s="1"/>
    </row>
    <row r="552" spans="1:28" ht="13">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c r="AB552" s="1"/>
    </row>
    <row r="553" spans="1:28" ht="13">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c r="AB553" s="1"/>
    </row>
    <row r="554" spans="1:28" ht="13">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c r="AB554" s="1"/>
    </row>
    <row r="555" spans="1:28" ht="13">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c r="AB555" s="1"/>
    </row>
    <row r="556" spans="1:28" ht="13">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c r="AB556" s="1"/>
    </row>
    <row r="557" spans="1:28" ht="13">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c r="AB557" s="1"/>
    </row>
    <row r="558" spans="1:28" ht="13">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c r="AB558" s="1"/>
    </row>
    <row r="559" spans="1:28" ht="13">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c r="AB559" s="1"/>
    </row>
    <row r="560" spans="1:28" ht="13">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c r="AB560" s="1"/>
    </row>
    <row r="561" spans="1:28" ht="13">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c r="AB561" s="1"/>
    </row>
    <row r="562" spans="1:28" ht="13">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c r="AB562" s="1"/>
    </row>
    <row r="563" spans="1:28" ht="13">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c r="AB563" s="1"/>
    </row>
    <row r="564" spans="1:28" ht="13">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c r="AB564" s="1"/>
    </row>
    <row r="565" spans="1:28" ht="13">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c r="AB565" s="1"/>
    </row>
    <row r="566" spans="1:28" ht="13">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c r="AB566" s="1"/>
    </row>
    <row r="567" spans="1:28" ht="13">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c r="AB567" s="1"/>
    </row>
    <row r="568" spans="1:28" ht="13">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c r="AB568" s="1"/>
    </row>
    <row r="569" spans="1:28" ht="13">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c r="AB569" s="1"/>
    </row>
    <row r="570" spans="1:28" ht="13">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c r="AB570" s="1"/>
    </row>
    <row r="571" spans="1:28" ht="13">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c r="AB571" s="1"/>
    </row>
    <row r="572" spans="1:28" ht="13">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c r="AB572" s="1"/>
    </row>
    <row r="573" spans="1:28" ht="13">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c r="AB573" s="1"/>
    </row>
    <row r="574" spans="1:28" ht="13">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c r="AB574" s="1"/>
    </row>
    <row r="575" spans="1:28" ht="13">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c r="AB575" s="1"/>
    </row>
    <row r="576" spans="1:28" ht="13">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c r="AB576" s="1"/>
    </row>
    <row r="577" spans="1:28" ht="13">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c r="AB577" s="1"/>
    </row>
    <row r="578" spans="1:28" ht="13">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c r="AB578" s="1"/>
    </row>
    <row r="579" spans="1:28" ht="13">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c r="AB579" s="1"/>
    </row>
    <row r="580" spans="1:28" ht="13">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c r="AB580" s="1"/>
    </row>
    <row r="581" spans="1:28" ht="13">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c r="AB581" s="1"/>
    </row>
    <row r="582" spans="1:28" ht="13">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c r="AB582" s="1"/>
    </row>
    <row r="583" spans="1:28" ht="13">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c r="AB583" s="1"/>
    </row>
    <row r="584" spans="1:28" ht="13">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c r="AB584" s="1"/>
    </row>
    <row r="585" spans="1:28" ht="13">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c r="AB585" s="1"/>
    </row>
    <row r="586" spans="1:28" ht="13">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c r="AB586" s="1"/>
    </row>
    <row r="587" spans="1:28" ht="13">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c r="AB587" s="1"/>
    </row>
    <row r="588" spans="1:28" ht="13">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c r="AB588" s="1"/>
    </row>
    <row r="589" spans="1:28" ht="13">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c r="AB589" s="1"/>
    </row>
    <row r="590" spans="1:28" ht="13">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c r="AB590" s="1"/>
    </row>
    <row r="591" spans="1:28" ht="13">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c r="AB591" s="1"/>
    </row>
    <row r="592" spans="1:28" ht="13">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c r="AB592" s="1"/>
    </row>
    <row r="593" spans="1:28" ht="13">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c r="AB593" s="1"/>
    </row>
    <row r="594" spans="1:28" ht="13">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c r="AB594" s="1"/>
    </row>
    <row r="595" spans="1:28" ht="13">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c r="AB595" s="1"/>
    </row>
    <row r="596" spans="1:28" ht="13">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c r="AB596" s="1"/>
    </row>
    <row r="597" spans="1:28" ht="13">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c r="AB597" s="1"/>
    </row>
    <row r="598" spans="1:28" ht="13">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c r="AB598" s="1"/>
    </row>
    <row r="599" spans="1:28" ht="13">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c r="AB599" s="1"/>
    </row>
    <row r="600" spans="1:28" ht="13">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c r="AB600" s="1"/>
    </row>
    <row r="601" spans="1:28" ht="13">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c r="AB601" s="1"/>
    </row>
    <row r="602" spans="1:28" ht="13">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c r="AB602" s="1"/>
    </row>
    <row r="603" spans="1:28" ht="13">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c r="AB603" s="1"/>
    </row>
    <row r="604" spans="1:28" ht="13">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c r="AB604" s="1"/>
    </row>
    <row r="605" spans="1:28" ht="13">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c r="AB605" s="1"/>
    </row>
    <row r="606" spans="1:28" ht="13">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c r="AB606" s="1"/>
    </row>
    <row r="607" spans="1:28" ht="13">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c r="AB607" s="1"/>
    </row>
    <row r="608" spans="1:28" ht="13">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c r="AB608" s="1"/>
    </row>
    <row r="609" spans="1:28" ht="13">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c r="AB609" s="1"/>
    </row>
    <row r="610" spans="1:28" ht="13">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c r="AB610" s="1"/>
    </row>
    <row r="611" spans="1:28" ht="13">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c r="AB611" s="1"/>
    </row>
    <row r="612" spans="1:28" ht="13">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c r="AB612" s="1"/>
    </row>
    <row r="613" spans="1:28" ht="13">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c r="AB613" s="1"/>
    </row>
    <row r="614" spans="1:28" ht="13">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c r="AB614" s="1"/>
    </row>
    <row r="615" spans="1:28" ht="13">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c r="AB615" s="1"/>
    </row>
    <row r="616" spans="1:28" ht="13">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c r="AB616" s="1"/>
    </row>
    <row r="617" spans="1:28" ht="13">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c r="AB617" s="1"/>
    </row>
    <row r="618" spans="1:28" ht="13">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c r="AB618" s="1"/>
    </row>
    <row r="619" spans="1:28" ht="13">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c r="AB619" s="1"/>
    </row>
    <row r="620" spans="1:28" ht="13">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c r="AB620" s="1"/>
    </row>
    <row r="621" spans="1:28" ht="13">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c r="AB621" s="1"/>
    </row>
    <row r="622" spans="1:28" ht="13">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c r="AB622" s="1"/>
    </row>
    <row r="623" spans="1:28" ht="13">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c r="AB623" s="1"/>
    </row>
    <row r="624" spans="1:28" ht="13">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c r="AB624" s="1"/>
    </row>
    <row r="625" spans="1:28" ht="13">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c r="AB625" s="1"/>
    </row>
    <row r="626" spans="1:28" ht="13">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c r="AB626" s="1"/>
    </row>
    <row r="627" spans="1:28" ht="13">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c r="AB627" s="1"/>
    </row>
    <row r="628" spans="1:28" ht="13">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c r="AB628" s="1"/>
    </row>
    <row r="629" spans="1:28" ht="13">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c r="AB629" s="1"/>
    </row>
    <row r="630" spans="1:28" ht="13">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c r="AB630" s="1"/>
    </row>
    <row r="631" spans="1:28" ht="13">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c r="AB631" s="1"/>
    </row>
    <row r="632" spans="1:28" ht="13">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c r="AB632" s="1"/>
    </row>
    <row r="633" spans="1:28" ht="13">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c r="AB633" s="1"/>
    </row>
    <row r="634" spans="1:28" ht="13">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c r="AB634" s="1"/>
    </row>
    <row r="635" spans="1:28" ht="13">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c r="AB635" s="1"/>
    </row>
    <row r="636" spans="1:28" ht="13">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c r="AB636" s="1"/>
    </row>
    <row r="637" spans="1:28" ht="13">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c r="AB637" s="1"/>
    </row>
    <row r="638" spans="1:28" ht="13">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c r="AB638" s="1"/>
    </row>
    <row r="639" spans="1:28" ht="13">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c r="AB639" s="1"/>
    </row>
    <row r="640" spans="1:28" ht="13">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c r="AB640" s="1"/>
    </row>
    <row r="641" spans="1:28" ht="13">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c r="AB641" s="1"/>
    </row>
    <row r="642" spans="1:28" ht="13">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c r="AB642" s="1"/>
    </row>
    <row r="643" spans="1:28" ht="13">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c r="AB643" s="1"/>
    </row>
    <row r="644" spans="1:28" ht="13">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c r="AB644" s="1"/>
    </row>
    <row r="645" spans="1:28" ht="13">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c r="AB645" s="1"/>
    </row>
    <row r="646" spans="1:28" ht="13">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c r="AB646" s="1"/>
    </row>
    <row r="647" spans="1:28" ht="13">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c r="AB647" s="1"/>
    </row>
    <row r="648" spans="1:28" ht="13">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c r="AB648" s="1"/>
    </row>
    <row r="649" spans="1:28" ht="13">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c r="AB649" s="1"/>
    </row>
    <row r="650" spans="1:28" ht="13">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c r="AB650" s="1"/>
    </row>
    <row r="651" spans="1:28" ht="13">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c r="AB651" s="1"/>
    </row>
    <row r="652" spans="1:28" ht="13">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c r="AB652" s="1"/>
    </row>
    <row r="653" spans="1:28" ht="13">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c r="AB653" s="1"/>
    </row>
    <row r="654" spans="1:28" ht="13">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c r="AB654" s="1"/>
    </row>
    <row r="655" spans="1:28" ht="13">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c r="AB655" s="1"/>
    </row>
    <row r="656" spans="1:28" ht="13">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c r="AB656" s="1"/>
    </row>
    <row r="657" spans="1:28" ht="13">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c r="AB657" s="1"/>
    </row>
    <row r="658" spans="1:28" ht="13">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c r="AB658" s="1"/>
    </row>
    <row r="659" spans="1:28" ht="13">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c r="AB659" s="1"/>
    </row>
    <row r="660" spans="1:28" ht="13">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c r="AB660" s="1"/>
    </row>
    <row r="661" spans="1:28" ht="13">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c r="AB661" s="1"/>
    </row>
    <row r="662" spans="1:28" ht="13">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c r="AB662" s="1"/>
    </row>
    <row r="663" spans="1:28" ht="13">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c r="AB663" s="1"/>
    </row>
    <row r="664" spans="1:28" ht="13">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c r="AB664" s="1"/>
    </row>
    <row r="665" spans="1:28" ht="13">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c r="AB665" s="1"/>
    </row>
    <row r="666" spans="1:28" ht="13">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c r="AB666" s="1"/>
    </row>
    <row r="667" spans="1:28" ht="13">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c r="AB667" s="1"/>
    </row>
    <row r="668" spans="1:28" ht="13">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c r="AB668" s="1"/>
    </row>
    <row r="669" spans="1:28" ht="13">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c r="AB669" s="1"/>
    </row>
    <row r="670" spans="1:28" ht="13">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c r="AB670" s="1"/>
    </row>
    <row r="671" spans="1:28" ht="13">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c r="AB671" s="1"/>
    </row>
    <row r="672" spans="1:28" ht="13">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c r="AB672" s="1"/>
    </row>
    <row r="673" spans="1:28" ht="13">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c r="AB673" s="1"/>
    </row>
    <row r="674" spans="1:28" ht="13">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c r="AB674" s="1"/>
    </row>
    <row r="675" spans="1:28" ht="13">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c r="AB675" s="1"/>
    </row>
    <row r="676" spans="1:28" ht="13">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c r="AB676" s="1"/>
    </row>
    <row r="677" spans="1:28" ht="13">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c r="AB677" s="1"/>
    </row>
    <row r="678" spans="1:28" ht="13">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c r="AB678" s="1"/>
    </row>
    <row r="679" spans="1:28" ht="13">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c r="AB679" s="1"/>
    </row>
    <row r="680" spans="1:28" ht="13">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c r="AB680" s="1"/>
    </row>
    <row r="681" spans="1:28" ht="13">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c r="AB681" s="1"/>
    </row>
    <row r="682" spans="1:28" ht="13">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c r="AB682" s="1"/>
    </row>
    <row r="683" spans="1:28" ht="13">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c r="AB683" s="1"/>
    </row>
    <row r="684" spans="1:28" ht="13">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c r="AB684" s="1"/>
    </row>
    <row r="685" spans="1:28" ht="13">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c r="AB685" s="1"/>
    </row>
    <row r="686" spans="1:28" ht="13">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c r="AB686" s="1"/>
    </row>
    <row r="687" spans="1:28" ht="13">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c r="AB687" s="1"/>
    </row>
    <row r="688" spans="1:28" ht="13">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c r="AB688" s="1"/>
    </row>
    <row r="689" spans="1:28" ht="13">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c r="AB689" s="1"/>
    </row>
    <row r="690" spans="1:28" ht="13">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c r="AB690" s="1"/>
    </row>
    <row r="691" spans="1:28" ht="13">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c r="AB691" s="1"/>
    </row>
    <row r="692" spans="1:28" ht="13">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c r="AB692" s="1"/>
    </row>
    <row r="693" spans="1:28" ht="13">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c r="AB693" s="1"/>
    </row>
    <row r="694" spans="1:28" ht="13">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c r="AB694" s="1"/>
    </row>
    <row r="695" spans="1:28" ht="13">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c r="AB695" s="1"/>
    </row>
    <row r="696" spans="1:28" ht="13">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c r="AB696" s="1"/>
    </row>
    <row r="697" spans="1:28" ht="13">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c r="AB697" s="1"/>
    </row>
    <row r="698" spans="1:28" ht="13">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c r="AB698" s="1"/>
    </row>
    <row r="699" spans="1:28" ht="13">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c r="AB699" s="1"/>
    </row>
    <row r="700" spans="1:28" ht="13">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c r="AB700" s="1"/>
    </row>
    <row r="701" spans="1:28" ht="13">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c r="AB701" s="1"/>
    </row>
    <row r="702" spans="1:28" ht="13">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c r="AB702" s="1"/>
    </row>
    <row r="703" spans="1:28" ht="13">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c r="AB703" s="1"/>
    </row>
    <row r="704" spans="1:28" ht="13">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c r="AB704" s="1"/>
    </row>
    <row r="705" spans="1:28" ht="13">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c r="AB705" s="1"/>
    </row>
    <row r="706" spans="1:28" ht="13">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c r="AB706" s="1"/>
    </row>
    <row r="707" spans="1:28" ht="13">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c r="AB707" s="1"/>
    </row>
    <row r="708" spans="1:28" ht="13">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c r="AB708" s="1"/>
    </row>
    <row r="709" spans="1:28" ht="13">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c r="AB709" s="1"/>
    </row>
    <row r="710" spans="1:28" ht="13">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c r="AB710" s="1"/>
    </row>
    <row r="711" spans="1:28" ht="13">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c r="AB711" s="1"/>
    </row>
    <row r="712" spans="1:28" ht="13">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c r="AB712" s="1"/>
    </row>
    <row r="713" spans="1:28" ht="13">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c r="AB713" s="1"/>
    </row>
    <row r="714" spans="1:28" ht="13">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c r="AB714" s="1"/>
    </row>
    <row r="715" spans="1:28" ht="13">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c r="AB715" s="1"/>
    </row>
    <row r="716" spans="1:28" ht="13">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c r="AB716" s="1"/>
    </row>
    <row r="717" spans="1:28" ht="13">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c r="AB717" s="1"/>
    </row>
    <row r="718" spans="1:28" ht="13">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c r="AB718" s="1"/>
    </row>
    <row r="719" spans="1:28" ht="13">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c r="AB719" s="1"/>
    </row>
    <row r="720" spans="1:28" ht="13">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c r="AB720" s="1"/>
    </row>
    <row r="721" spans="1:28" ht="13">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c r="AB721" s="1"/>
    </row>
    <row r="722" spans="1:28" ht="13">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c r="AB722" s="1"/>
    </row>
    <row r="723" spans="1:28" ht="13">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c r="AB723" s="1"/>
    </row>
    <row r="724" spans="1:28" ht="13">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c r="AB724" s="1"/>
    </row>
    <row r="725" spans="1:28" ht="13">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c r="AB725" s="1"/>
    </row>
    <row r="726" spans="1:28" ht="13">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c r="AB726" s="1"/>
    </row>
    <row r="727" spans="1:28" ht="13">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c r="AB727" s="1"/>
    </row>
    <row r="728" spans="1:28" ht="13">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c r="AB728" s="1"/>
    </row>
    <row r="729" spans="1:28" ht="13">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c r="AB729" s="1"/>
    </row>
    <row r="730" spans="1:28" ht="13">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c r="AB730" s="1"/>
    </row>
    <row r="731" spans="1:28" ht="13">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c r="AB731" s="1"/>
    </row>
    <row r="732" spans="1:28" ht="13">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c r="AB732" s="1"/>
    </row>
    <row r="733" spans="1:28" ht="13">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c r="AB733" s="1"/>
    </row>
    <row r="734" spans="1:28" ht="13">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c r="AB734" s="1"/>
    </row>
    <row r="735" spans="1:28" ht="13">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c r="AB735" s="1"/>
    </row>
    <row r="736" spans="1:28" ht="13">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c r="AB736" s="1"/>
    </row>
    <row r="737" spans="1:28" ht="13">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c r="AB737" s="1"/>
    </row>
    <row r="738" spans="1:28" ht="13">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c r="AB738" s="1"/>
    </row>
    <row r="739" spans="1:28" ht="13">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c r="AB739" s="1"/>
    </row>
    <row r="740" spans="1:28" ht="13">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c r="AB740" s="1"/>
    </row>
    <row r="741" spans="1:28" ht="13">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c r="AB741" s="1"/>
    </row>
    <row r="742" spans="1:28" ht="13">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c r="AB742" s="1"/>
    </row>
    <row r="743" spans="1:28" ht="13">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c r="AB743" s="1"/>
    </row>
    <row r="744" spans="1:28" ht="13">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c r="AB744" s="1"/>
    </row>
    <row r="745" spans="1:28" ht="13">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c r="AB745" s="1"/>
    </row>
    <row r="746" spans="1:28" ht="13">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c r="AB746" s="1"/>
    </row>
    <row r="747" spans="1:28" ht="13">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c r="AB747" s="1"/>
    </row>
    <row r="748" spans="1:28" ht="13">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c r="AB748" s="1"/>
    </row>
    <row r="749" spans="1:28" ht="13">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c r="AB749" s="1"/>
    </row>
    <row r="750" spans="1:28" ht="13">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c r="AB750" s="1"/>
    </row>
    <row r="751" spans="1:28" ht="13">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c r="AB751" s="1"/>
    </row>
    <row r="752" spans="1:28" ht="13">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c r="AB752" s="1"/>
    </row>
    <row r="753" spans="1:28" ht="13">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c r="AB753" s="1"/>
    </row>
    <row r="754" spans="1:28" ht="13">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c r="AB754" s="1"/>
    </row>
    <row r="755" spans="1:28" ht="13">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c r="AB755" s="1"/>
    </row>
    <row r="756" spans="1:28" ht="13">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c r="AB756" s="1"/>
    </row>
    <row r="757" spans="1:28" ht="13">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c r="AB757" s="1"/>
    </row>
    <row r="758" spans="1:28" ht="13">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c r="AB758" s="1"/>
    </row>
    <row r="759" spans="1:28" ht="13">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c r="AB759" s="1"/>
    </row>
    <row r="760" spans="1:28" ht="13">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c r="AB760" s="1"/>
    </row>
    <row r="761" spans="1:28" ht="13">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c r="AB761" s="1"/>
    </row>
    <row r="762" spans="1:28" ht="13">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c r="AB762" s="1"/>
    </row>
    <row r="763" spans="1:28" ht="13">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c r="AB763" s="1"/>
    </row>
    <row r="764" spans="1:28" ht="13">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c r="AB764" s="1"/>
    </row>
    <row r="765" spans="1:28" ht="13">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c r="AB765" s="1"/>
    </row>
    <row r="766" spans="1:28" ht="13">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c r="AB766" s="1"/>
    </row>
    <row r="767" spans="1:28" ht="13">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c r="AB767" s="1"/>
    </row>
    <row r="768" spans="1:28" ht="13">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c r="AB768" s="1"/>
    </row>
    <row r="769" spans="1:28" ht="13">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c r="AB769" s="1"/>
    </row>
    <row r="770" spans="1:28" ht="13">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c r="AB770" s="1"/>
    </row>
    <row r="771" spans="1:28" ht="13">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c r="AB771" s="1"/>
    </row>
    <row r="772" spans="1:28" ht="13">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c r="AB772" s="1"/>
    </row>
    <row r="773" spans="1:28" ht="13">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c r="AB773" s="1"/>
    </row>
    <row r="774" spans="1:28" ht="13">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c r="AB774" s="1"/>
    </row>
    <row r="775" spans="1:28" ht="13">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c r="AB775" s="1"/>
    </row>
    <row r="776" spans="1:28" ht="13">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c r="AB776" s="1"/>
    </row>
    <row r="777" spans="1:28" ht="13">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c r="AB777" s="1"/>
    </row>
    <row r="778" spans="1:28" ht="13">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c r="AB778" s="1"/>
    </row>
    <row r="779" spans="1:28" ht="13">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c r="AB779" s="1"/>
    </row>
    <row r="780" spans="1:28" ht="13">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c r="AB780" s="1"/>
    </row>
    <row r="781" spans="1:28" ht="13">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c r="AB781" s="1"/>
    </row>
    <row r="782" spans="1:28" ht="13">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c r="AB782" s="1"/>
    </row>
    <row r="783" spans="1:28" ht="13">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c r="AB783" s="1"/>
    </row>
    <row r="784" spans="1:28" ht="13">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c r="AB784" s="1"/>
    </row>
    <row r="785" spans="1:28" ht="13">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c r="AB785" s="1"/>
    </row>
    <row r="786" spans="1:28" ht="13">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c r="AB786" s="1"/>
    </row>
    <row r="787" spans="1:28" ht="13">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c r="AB787" s="1"/>
    </row>
    <row r="788" spans="1:28" ht="13">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c r="AB788" s="1"/>
    </row>
    <row r="789" spans="1:28" ht="13">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c r="AB789" s="1"/>
    </row>
    <row r="790" spans="1:28" ht="13">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c r="AB790" s="1"/>
    </row>
    <row r="791" spans="1:28" ht="13">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c r="AB791" s="1"/>
    </row>
    <row r="792" spans="1:28" ht="13">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c r="AB792" s="1"/>
    </row>
    <row r="793" spans="1:28" ht="13">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c r="AB793" s="1"/>
    </row>
    <row r="794" spans="1:28" ht="13">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c r="AB794" s="1"/>
    </row>
    <row r="795" spans="1:28" ht="13">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c r="AB795" s="1"/>
    </row>
    <row r="796" spans="1:28" ht="13">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c r="AB796" s="1"/>
    </row>
    <row r="797" spans="1:28" ht="13">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c r="AB797" s="1"/>
    </row>
    <row r="798" spans="1:28" ht="13">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c r="AB798" s="1"/>
    </row>
    <row r="799" spans="1:28" ht="13">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c r="AB799" s="1"/>
    </row>
    <row r="800" spans="1:28" ht="13">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c r="AB800" s="1"/>
    </row>
    <row r="801" spans="1:28" ht="13">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c r="AB801" s="1"/>
    </row>
    <row r="802" spans="1:28" ht="13">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c r="AB802" s="1"/>
    </row>
    <row r="803" spans="1:28" ht="13">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c r="AB803" s="1"/>
    </row>
    <row r="804" spans="1:28" ht="13">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c r="AB804" s="1"/>
    </row>
    <row r="805" spans="1:28" ht="13">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c r="AB805" s="1"/>
    </row>
    <row r="806" spans="1:28" ht="13">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c r="AB806" s="1"/>
    </row>
    <row r="807" spans="1:28" ht="13">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c r="AB807" s="1"/>
    </row>
    <row r="808" spans="1:28" ht="13">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c r="AB808" s="1"/>
    </row>
    <row r="809" spans="1:28" ht="13">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c r="AB809" s="1"/>
    </row>
    <row r="810" spans="1:28" ht="13">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c r="AB810" s="1"/>
    </row>
    <row r="811" spans="1:28" ht="13">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c r="AB811" s="1"/>
    </row>
    <row r="812" spans="1:28" ht="13">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c r="AB812" s="1"/>
    </row>
    <row r="813" spans="1:28" ht="13">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c r="AB813" s="1"/>
    </row>
    <row r="814" spans="1:28" ht="13">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c r="AB814" s="1"/>
    </row>
    <row r="815" spans="1:28" ht="13">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c r="AB815" s="1"/>
    </row>
    <row r="816" spans="1:28" ht="13">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c r="AB816" s="1"/>
    </row>
    <row r="817" spans="1:28" ht="13">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c r="AB817" s="1"/>
    </row>
    <row r="818" spans="1:28" ht="13">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c r="AB818" s="1"/>
    </row>
    <row r="819" spans="1:28" ht="13">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c r="AB819" s="1"/>
    </row>
    <row r="820" spans="1:28" ht="13">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c r="AB820" s="1"/>
    </row>
    <row r="821" spans="1:28" ht="13">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c r="AB821" s="1"/>
    </row>
    <row r="822" spans="1:28" ht="13">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c r="AB822" s="1"/>
    </row>
    <row r="823" spans="1:28" ht="13">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c r="AB823" s="1"/>
    </row>
    <row r="824" spans="1:28" ht="13">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c r="AB824" s="1"/>
    </row>
    <row r="825" spans="1:28" ht="13">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c r="AB825" s="1"/>
    </row>
    <row r="826" spans="1:28" ht="13">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c r="AB826" s="1"/>
    </row>
    <row r="827" spans="1:28" ht="13">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c r="AB827" s="1"/>
    </row>
    <row r="828" spans="1:28" ht="13">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c r="AB828" s="1"/>
    </row>
    <row r="829" spans="1:28" ht="13">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c r="AB829" s="1"/>
    </row>
    <row r="830" spans="1:28" ht="13">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c r="AB830" s="1"/>
    </row>
    <row r="831" spans="1:28" ht="13">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c r="AB831" s="1"/>
    </row>
    <row r="832" spans="1:28" ht="13">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c r="AB832" s="1"/>
    </row>
    <row r="833" spans="1:28" ht="13">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c r="AB833" s="1"/>
    </row>
    <row r="834" spans="1:28" ht="13">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c r="AB834" s="1"/>
    </row>
    <row r="835" spans="1:28" ht="13">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c r="AB835" s="1"/>
    </row>
    <row r="836" spans="1:28" ht="13">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c r="AB836" s="1"/>
    </row>
    <row r="837" spans="1:28" ht="13">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c r="AB837" s="1"/>
    </row>
    <row r="838" spans="1:28" ht="13">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c r="AB838" s="1"/>
    </row>
    <row r="839" spans="1:28" ht="13">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c r="AB839" s="1"/>
    </row>
    <row r="840" spans="1:28" ht="13">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c r="AB840" s="1"/>
    </row>
    <row r="841" spans="1:28" ht="13">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c r="AB841" s="1"/>
    </row>
    <row r="842" spans="1:28" ht="13">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c r="AB842" s="1"/>
    </row>
    <row r="843" spans="1:28" ht="13">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c r="AB843" s="1"/>
    </row>
    <row r="844" spans="1:28" ht="13">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c r="AB844" s="1"/>
    </row>
    <row r="845" spans="1:28" ht="13">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c r="AB845" s="1"/>
    </row>
    <row r="846" spans="1:28" ht="13">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c r="AB846" s="1"/>
    </row>
    <row r="847" spans="1:28" ht="13">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c r="AB847" s="1"/>
    </row>
    <row r="848" spans="1:28" ht="13">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c r="AB848" s="1"/>
    </row>
    <row r="849" spans="1:28" ht="13">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c r="AB849" s="1"/>
    </row>
    <row r="850" spans="1:28" ht="13">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c r="AB850" s="1"/>
    </row>
    <row r="851" spans="1:28" ht="13">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c r="AB851" s="1"/>
    </row>
    <row r="852" spans="1:28" ht="13">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c r="AB852" s="1"/>
    </row>
    <row r="853" spans="1:28" ht="13">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c r="AB853" s="1"/>
    </row>
    <row r="854" spans="1:28" ht="13">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c r="AB854" s="1"/>
    </row>
    <row r="855" spans="1:28" ht="13">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c r="AB855" s="1"/>
    </row>
    <row r="856" spans="1:28" ht="13">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c r="AB856" s="1"/>
    </row>
    <row r="857" spans="1:28" ht="13">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c r="AB857" s="1"/>
    </row>
    <row r="858" spans="1:28" ht="13">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c r="AB858" s="1"/>
    </row>
    <row r="859" spans="1:28" ht="13">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c r="AB859" s="1"/>
    </row>
    <row r="860" spans="1:28" ht="13">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c r="AB860" s="1"/>
    </row>
    <row r="861" spans="1:28" ht="13">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c r="AB861" s="1"/>
    </row>
    <row r="862" spans="1:28" ht="13">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c r="AB862" s="1"/>
    </row>
    <row r="863" spans="1:28" ht="13">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c r="AB863" s="1"/>
    </row>
    <row r="864" spans="1:28" ht="13">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c r="AB864" s="1"/>
    </row>
    <row r="865" spans="1:28" ht="13">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c r="AB865" s="1"/>
    </row>
    <row r="866" spans="1:28" ht="13">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c r="AB866" s="1"/>
    </row>
    <row r="867" spans="1:28" ht="13">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c r="AB867" s="1"/>
    </row>
    <row r="868" spans="1:28" ht="13">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c r="AB868" s="1"/>
    </row>
    <row r="869" spans="1:28" ht="13">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c r="AB869" s="1"/>
    </row>
    <row r="870" spans="1:28" ht="13">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c r="AB870" s="1"/>
    </row>
    <row r="871" spans="1:28" ht="13">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c r="AB871" s="1"/>
    </row>
    <row r="872" spans="1:28" ht="13">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c r="AB872" s="1"/>
    </row>
    <row r="873" spans="1:28" ht="13">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c r="AB873" s="1"/>
    </row>
    <row r="874" spans="1:28" ht="13">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c r="AB874" s="1"/>
    </row>
    <row r="875" spans="1:28" ht="13">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c r="AB875" s="1"/>
    </row>
    <row r="876" spans="1:28" ht="13">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c r="AB876" s="1"/>
    </row>
    <row r="877" spans="1:28" ht="13">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c r="AB877" s="1"/>
    </row>
    <row r="878" spans="1:28" ht="13">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c r="AB878" s="1"/>
    </row>
    <row r="879" spans="1:28" ht="13">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c r="AB879" s="1"/>
    </row>
    <row r="880" spans="1:28" ht="13">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c r="AB880" s="1"/>
    </row>
    <row r="881" spans="1:28" ht="13">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c r="AB881" s="1"/>
    </row>
    <row r="882" spans="1:28" ht="13">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c r="AB882" s="1"/>
    </row>
    <row r="883" spans="1:28" ht="13">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c r="AB883" s="1"/>
    </row>
    <row r="884" spans="1:28" ht="13">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c r="AB884" s="1"/>
    </row>
    <row r="885" spans="1:28" ht="13">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c r="AB885" s="1"/>
    </row>
    <row r="886" spans="1:28" ht="13">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c r="AB886" s="1"/>
    </row>
    <row r="887" spans="1:28" ht="13">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c r="AB887" s="1"/>
    </row>
    <row r="888" spans="1:28" ht="13">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c r="AB888" s="1"/>
    </row>
    <row r="889" spans="1:28" ht="13">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c r="AB889" s="1"/>
    </row>
    <row r="890" spans="1:28" ht="13">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c r="AB890" s="1"/>
    </row>
    <row r="891" spans="1:28" ht="13">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c r="AB891" s="1"/>
    </row>
    <row r="892" spans="1:28" ht="13">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c r="AB892" s="1"/>
    </row>
    <row r="893" spans="1:28" ht="13">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c r="AB893" s="1"/>
    </row>
    <row r="894" spans="1:28" ht="13">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c r="AB894" s="1"/>
    </row>
    <row r="895" spans="1:28" ht="13">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c r="AB895" s="1"/>
    </row>
    <row r="896" spans="1:28" ht="13">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c r="AB896" s="1"/>
    </row>
    <row r="897" spans="1:28" ht="13">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c r="AB897" s="1"/>
    </row>
    <row r="898" spans="1:28" ht="13">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c r="AB898" s="1"/>
    </row>
    <row r="899" spans="1:28" ht="13">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c r="AB899" s="1"/>
    </row>
    <row r="900" spans="1:28" ht="13">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c r="AB900" s="1"/>
    </row>
    <row r="901" spans="1:28" ht="13">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c r="AB901" s="1"/>
    </row>
    <row r="902" spans="1:28" ht="13">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c r="AB902" s="1"/>
    </row>
    <row r="903" spans="1:28" ht="13">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c r="AB903" s="1"/>
    </row>
    <row r="904" spans="1:28" ht="13">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c r="AB904" s="1"/>
    </row>
    <row r="905" spans="1:28" ht="13">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c r="AB905" s="1"/>
    </row>
    <row r="906" spans="1:28" ht="13">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c r="AB906" s="1"/>
    </row>
    <row r="907" spans="1:28" ht="13">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c r="AB907" s="1"/>
    </row>
    <row r="908" spans="1:28" ht="13">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c r="AB908" s="1"/>
    </row>
    <row r="909" spans="1:28" ht="13">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c r="AB909" s="1"/>
    </row>
    <row r="910" spans="1:28" ht="13">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c r="AB910" s="1"/>
    </row>
    <row r="911" spans="1:28" ht="13">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c r="AB911" s="1"/>
    </row>
    <row r="912" spans="1:28" ht="13">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c r="AB912" s="1"/>
    </row>
    <row r="913" spans="1:28" ht="13">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c r="AB913" s="1"/>
    </row>
    <row r="914" spans="1:28" ht="13">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c r="AB914" s="1"/>
    </row>
    <row r="915" spans="1:28" ht="13">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c r="AB915" s="1"/>
    </row>
    <row r="916" spans="1:28" ht="13">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c r="AB916" s="1"/>
    </row>
    <row r="917" spans="1:28" ht="13">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c r="AB917" s="1"/>
    </row>
    <row r="918" spans="1:28" ht="13">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c r="AB918" s="1"/>
    </row>
    <row r="919" spans="1:28" ht="13">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c r="AB919" s="1"/>
    </row>
    <row r="920" spans="1:28" ht="13">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c r="AB920" s="1"/>
    </row>
    <row r="921" spans="1:28" ht="13">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c r="AB921" s="1"/>
    </row>
    <row r="922" spans="1:28" ht="13">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c r="AB922" s="1"/>
    </row>
    <row r="923" spans="1:28" ht="13">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c r="AB923" s="1"/>
    </row>
    <row r="924" spans="1:28" ht="13">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c r="AB924" s="1"/>
    </row>
    <row r="925" spans="1:28" ht="13">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c r="AB925" s="1"/>
    </row>
    <row r="926" spans="1:28" ht="13">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c r="AB926" s="1"/>
    </row>
    <row r="927" spans="1:28" ht="13">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c r="AB927" s="1"/>
    </row>
    <row r="928" spans="1:28" ht="13">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c r="AB928" s="1"/>
    </row>
    <row r="929" spans="1:28" ht="13">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c r="AB929" s="1"/>
    </row>
    <row r="930" spans="1:28" ht="13">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c r="AB930" s="1"/>
    </row>
    <row r="931" spans="1:28" ht="13">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c r="AB931" s="1"/>
    </row>
    <row r="932" spans="1:28" ht="13">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c r="AB932" s="1"/>
    </row>
    <row r="933" spans="1:28" ht="13">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c r="AB933" s="1"/>
    </row>
    <row r="934" spans="1:28" ht="13">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c r="AB934" s="1"/>
    </row>
    <row r="935" spans="1:28" ht="13">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c r="AB935" s="1"/>
    </row>
    <row r="936" spans="1:28" ht="13">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c r="AB936" s="1"/>
    </row>
    <row r="937" spans="1:28" ht="13">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c r="AB937" s="1"/>
    </row>
    <row r="938" spans="1:28" ht="13">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c r="AB938" s="1"/>
    </row>
    <row r="939" spans="1:28" ht="13">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c r="AB939" s="1"/>
    </row>
    <row r="940" spans="1:28" ht="13">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c r="AB940" s="1"/>
    </row>
    <row r="941" spans="1:28" ht="13">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c r="AB941" s="1"/>
    </row>
    <row r="942" spans="1:28" ht="13">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c r="AB942" s="1"/>
    </row>
    <row r="943" spans="1:28" ht="13">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c r="AB943" s="1"/>
    </row>
    <row r="944" spans="1:28" ht="13">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c r="AB944" s="1"/>
    </row>
    <row r="945" spans="1:28" ht="13">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c r="AB945" s="1"/>
    </row>
    <row r="946" spans="1:28" ht="13">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c r="AB946" s="1"/>
    </row>
    <row r="947" spans="1:28" ht="13">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c r="AB947" s="1"/>
    </row>
    <row r="948" spans="1:28" ht="13">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c r="AB948" s="1"/>
    </row>
    <row r="949" spans="1:28" ht="13">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c r="AB949" s="1"/>
    </row>
    <row r="950" spans="1:28" ht="13">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c r="AB950" s="1"/>
    </row>
    <row r="951" spans="1:28" ht="13">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c r="AB951" s="1"/>
    </row>
    <row r="952" spans="1:28" ht="13">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c r="AB952" s="1"/>
    </row>
    <row r="953" spans="1:28" ht="13">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c r="AB953" s="1"/>
    </row>
    <row r="954" spans="1:28" ht="13">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c r="AA954" s="1"/>
      <c r="AB954" s="1"/>
    </row>
    <row r="955" spans="1:28" ht="13">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c r="AA955" s="1"/>
      <c r="AB955" s="1"/>
    </row>
    <row r="956" spans="1:28" ht="13">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c r="AA956" s="1"/>
      <c r="AB956" s="1"/>
    </row>
    <row r="957" spans="1:28" ht="13">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c r="AA957" s="1"/>
      <c r="AB957" s="1"/>
    </row>
    <row r="958" spans="1:28" ht="13">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c r="AA958" s="1"/>
      <c r="AB958" s="1"/>
    </row>
    <row r="959" spans="1:28" ht="13">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c r="AA959" s="1"/>
      <c r="AB959" s="1"/>
    </row>
    <row r="960" spans="1:28" ht="13">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c r="AA960" s="1"/>
      <c r="AB960" s="1"/>
    </row>
    <row r="961" spans="1:28" ht="13">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c r="AA961" s="1"/>
      <c r="AB961" s="1"/>
    </row>
    <row r="962" spans="1:28" ht="13">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c r="AA962" s="1"/>
      <c r="AB962" s="1"/>
    </row>
    <row r="963" spans="1:28" ht="13">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c r="AA963" s="1"/>
      <c r="AB963" s="1"/>
    </row>
    <row r="964" spans="1:28" ht="13">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c r="AA964" s="1"/>
      <c r="AB964" s="1"/>
    </row>
    <row r="965" spans="1:28" ht="13">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c r="AA965" s="1"/>
      <c r="AB965" s="1"/>
    </row>
  </sheetData>
  <mergeCells count="21">
    <mergeCell ref="B38:B41"/>
    <mergeCell ref="B43:B46"/>
    <mergeCell ref="A47:E47"/>
    <mergeCell ref="A48:E48"/>
    <mergeCell ref="A21:F21"/>
    <mergeCell ref="A22:F22"/>
    <mergeCell ref="B24:B31"/>
    <mergeCell ref="A32:E32"/>
    <mergeCell ref="B33:B36"/>
    <mergeCell ref="A37:E37"/>
    <mergeCell ref="A42:E42"/>
    <mergeCell ref="A8:F8"/>
    <mergeCell ref="B10:B13"/>
    <mergeCell ref="B14:B17"/>
    <mergeCell ref="A18:C18"/>
    <mergeCell ref="D18:E18"/>
    <mergeCell ref="A1:F1"/>
    <mergeCell ref="A2:F2"/>
    <mergeCell ref="F4:F5"/>
    <mergeCell ref="A6:F6"/>
    <mergeCell ref="A7:F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 Office User</cp:lastModifiedBy>
  <dcterms:modified xsi:type="dcterms:W3CDTF">2025-06-20T09:43:26Z</dcterms:modified>
</cp:coreProperties>
</file>